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<sst xmlns="http://schemas.openxmlformats.org/spreadsheetml/2006/main" count="74" uniqueCount="38">
  <si>
    <t>Track Center Clearances</t>
  </si>
  <si>
    <t>Car Information</t>
  </si>
  <si>
    <t>Locomotive Information</t>
  </si>
  <si>
    <t>Length (ft)</t>
  </si>
  <si>
    <t>Nominal Track Info</t>
  </si>
  <si>
    <t>Width (ft)</t>
  </si>
  <si>
    <t>Truck to Truck (ft)</t>
  </si>
  <si>
    <t>Rigid Wheelbase Length (ft)</t>
  </si>
  <si>
    <t>Rear Driver to Rear of Cab (ft)</t>
  </si>
  <si>
    <t>Outside Radius (ft)</t>
  </si>
  <si>
    <t>Value</t>
  </si>
  <si>
    <t>Variable</t>
  </si>
  <si>
    <t>CW</t>
  </si>
  <si>
    <t>CTT</t>
  </si>
  <si>
    <t>Tangent Track Spacing (ft)</t>
  </si>
  <si>
    <t>LW</t>
  </si>
  <si>
    <t>Half Width (ft)</t>
  </si>
  <si>
    <t>HCW</t>
  </si>
  <si>
    <t>LR</t>
  </si>
  <si>
    <t>Locomotive Width (ft)</t>
  </si>
  <si>
    <t>Rigid Wheelbase Center to Cab End (ft)</t>
  </si>
  <si>
    <t>HO Scale Outside Radius (in)</t>
  </si>
  <si>
    <r>
      <t>R_IN = sqrt((sqrt(R_OUT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- HCTT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-HCW - CL)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- LR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- HLW</t>
    </r>
  </si>
  <si>
    <t>Half Truck to Truck (ft)</t>
  </si>
  <si>
    <t>HCTT</t>
  </si>
  <si>
    <t>Half Locomotive Width</t>
  </si>
  <si>
    <t>HLW</t>
  </si>
  <si>
    <t>CL</t>
  </si>
  <si>
    <t>Minimum Clearance (ft)</t>
  </si>
  <si>
    <t>HO Scale Spacing (in)</t>
  </si>
  <si>
    <t>HO Scale Inside Radius (in)</t>
  </si>
  <si>
    <t>Calculated Spacing (ft)</t>
  </si>
  <si>
    <t>Calculated Inside Radius (ft)</t>
  </si>
  <si>
    <t>Actual Inside Radius (ft)</t>
  </si>
  <si>
    <t>Value (Prototype) (Feet)</t>
  </si>
  <si>
    <t>Value
(HO Scale) (Inches)</t>
  </si>
  <si>
    <t xml:space="preserve">Radius </t>
  </si>
  <si>
    <t>← Insert the radius of the outside most track here to calculate inner curve radii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</si>
</sst>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>
      <selection activeCell="A1" sqref="A1"/>
    </sheetView>
  </sheetViews>
  <sheetFormatPr defaultColWidth="9.140625" defaultRowHeight="12.75"/>
  <cols>
    <col min="1" max="7" width="12.7109375" style="0" customWidth="1"/>
  </cols>
  <sheetData>
    <row r="1" s="1" customFormat="1" ht="15.75">
      <c r="A1" s="1" t="s">
        <v>0</v>
      </c>
    </row>
    <row r="3" spans="1:5" s="7" customFormat="1" ht="12.75">
      <c r="A3" s="7" t="s">
        <v>4</v>
      </c>
      <c r="D3" s="7" t="s">
        <v>10</v>
      </c>
      <c r="E3" s="7" t="s">
        <v>11</v>
      </c>
    </row>
    <row r="4" spans="1:4" ht="12.75">
      <c r="A4" t="s">
        <v>14</v>
      </c>
      <c r="D4">
        <v>13</v>
      </c>
    </row>
    <row r="5" spans="1:6" ht="12.75">
      <c r="A5" t="s">
        <v>28</v>
      </c>
      <c r="D5">
        <v>1.5</v>
      </c>
      <c r="E5" s="3" t="s">
        <v>27</v>
      </c>
      <c r="F5" s="3"/>
    </row>
    <row r="7" spans="1:5" s="7" customFormat="1" ht="12.75">
      <c r="A7" s="7" t="s">
        <v>1</v>
      </c>
      <c r="D7" s="7" t="s">
        <v>10</v>
      </c>
      <c r="E7" s="7" t="s">
        <v>11</v>
      </c>
    </row>
    <row r="8" spans="1:4" ht="12.75">
      <c r="A8" t="s">
        <v>3</v>
      </c>
      <c r="D8" s="2">
        <f>85</f>
        <v>85</v>
      </c>
    </row>
    <row r="9" spans="1:6" ht="12.75">
      <c r="A9" t="s">
        <v>5</v>
      </c>
      <c r="D9" s="2">
        <f>10+7/12</f>
        <v>10.583333333333334</v>
      </c>
      <c r="E9" s="3" t="s">
        <v>12</v>
      </c>
      <c r="F9" s="3"/>
    </row>
    <row r="10" spans="1:6" ht="12.75">
      <c r="A10" t="s">
        <v>6</v>
      </c>
      <c r="D10" s="2">
        <v>54.6</v>
      </c>
      <c r="E10" s="3" t="s">
        <v>13</v>
      </c>
      <c r="F10" s="3"/>
    </row>
    <row r="11" spans="1:6" ht="12.75">
      <c r="A11" t="s">
        <v>16</v>
      </c>
      <c r="D11" s="2">
        <f>D9/2</f>
        <v>5.291666666666667</v>
      </c>
      <c r="E11" s="3" t="s">
        <v>17</v>
      </c>
      <c r="F11" s="3"/>
    </row>
    <row r="12" spans="1:6" ht="12.75">
      <c r="A12" t="s">
        <v>23</v>
      </c>
      <c r="D12" s="2">
        <f>D10/2</f>
        <v>27.3</v>
      </c>
      <c r="E12" s="3" t="s">
        <v>24</v>
      </c>
      <c r="F12" s="3"/>
    </row>
    <row r="14" spans="1:5" s="7" customFormat="1" ht="12.75">
      <c r="A14" s="7" t="s">
        <v>2</v>
      </c>
      <c r="D14" s="7" t="s">
        <v>10</v>
      </c>
      <c r="E14" s="7" t="s">
        <v>11</v>
      </c>
    </row>
    <row r="15" spans="1:4" ht="12.75">
      <c r="A15" t="s">
        <v>7</v>
      </c>
      <c r="D15">
        <v>18.25</v>
      </c>
    </row>
    <row r="16" spans="1:4" ht="12.75">
      <c r="A16" t="s">
        <v>8</v>
      </c>
      <c r="D16">
        <v>24.67</v>
      </c>
    </row>
    <row r="17" spans="1:6" ht="12.75">
      <c r="A17" t="s">
        <v>19</v>
      </c>
      <c r="D17" s="2">
        <v>10.58</v>
      </c>
      <c r="E17" s="3" t="s">
        <v>15</v>
      </c>
      <c r="F17" s="3"/>
    </row>
    <row r="18" spans="1:6" s="4" customFormat="1" ht="12.75">
      <c r="A18" s="4" t="s">
        <v>20</v>
      </c>
      <c r="D18" s="5">
        <f>D15/2+D16</f>
        <v>33.795</v>
      </c>
      <c r="E18" s="6" t="s">
        <v>18</v>
      </c>
      <c r="F18" s="6"/>
    </row>
    <row r="19" spans="1:6" s="4" customFormat="1" ht="12.75">
      <c r="A19" s="4" t="s">
        <v>25</v>
      </c>
      <c r="D19" s="5">
        <f>D17/2</f>
        <v>5.29</v>
      </c>
      <c r="E19" s="6" t="s">
        <v>26</v>
      </c>
      <c r="F19" s="6"/>
    </row>
    <row r="20" s="4" customFormat="1" ht="12.75"/>
    <row r="21" spans="1:4" s="4" customFormat="1" ht="18">
      <c r="A21" s="9" t="s">
        <v>22</v>
      </c>
      <c r="D21" s="5"/>
    </row>
    <row r="22" s="4" customFormat="1" ht="12.75"/>
    <row r="23" spans="1:7" s="8" customFormat="1" ht="38.25">
      <c r="A23" s="8" t="s">
        <v>9</v>
      </c>
      <c r="B23" s="8" t="s">
        <v>32</v>
      </c>
      <c r="C23" s="8" t="s">
        <v>31</v>
      </c>
      <c r="D23" s="8" t="s">
        <v>33</v>
      </c>
      <c r="E23" s="8" t="s">
        <v>21</v>
      </c>
      <c r="F23" s="8" t="s">
        <v>30</v>
      </c>
      <c r="G23" s="8" t="s">
        <v>29</v>
      </c>
    </row>
    <row r="24" spans="1:7" s="10" customFormat="1" ht="12.75">
      <c r="A24" s="2">
        <f aca="true" t="shared" si="0" ref="A24:A55">E24/12*87.1</f>
        <v>1916.1999999999998</v>
      </c>
      <c r="B24" s="2">
        <f aca="true" t="shared" si="1" ref="B24:B61">SQRT((SQRT(A24^2-$D$12^2)-$D$11-$D$5)^2-$D$18^2)-$D$19</f>
        <v>1903.6247265066374</v>
      </c>
      <c r="C24" s="11">
        <f>A24-B24</f>
        <v>12.575273493362374</v>
      </c>
      <c r="D24" s="11">
        <f>IF(C24&lt;$D$4,A24-$D$4,B24)</f>
        <v>1903.1999999999998</v>
      </c>
      <c r="E24" s="2">
        <v>264</v>
      </c>
      <c r="F24" s="2">
        <f>D24*12/87.1</f>
        <v>262.2089552238806</v>
      </c>
      <c r="G24" s="2">
        <f aca="true" t="shared" si="2" ref="G24:G55">E24-F24</f>
        <v>1.7910447761194064</v>
      </c>
    </row>
    <row r="25" spans="1:7" s="10" customFormat="1" ht="12.75">
      <c r="A25" s="2">
        <f t="shared" si="0"/>
        <v>1901.6833333333332</v>
      </c>
      <c r="B25" s="2">
        <f t="shared" si="1"/>
        <v>1889.1042826776054</v>
      </c>
      <c r="C25" s="11">
        <f aca="true" t="shared" si="3" ref="C25:C88">A25-B25</f>
        <v>12.57905065572777</v>
      </c>
      <c r="D25" s="11">
        <f aca="true" t="shared" si="4" ref="D25:D88">IF(C25&lt;$D$4,A25-$D$4,B25)</f>
        <v>1888.6833333333332</v>
      </c>
      <c r="E25" s="2">
        <v>262</v>
      </c>
      <c r="F25" s="2">
        <f aca="true" t="shared" si="5" ref="F25:F88">D25*12/87.1</f>
        <v>260.2089552238806</v>
      </c>
      <c r="G25" s="2">
        <f t="shared" si="2"/>
        <v>1.7910447761194064</v>
      </c>
    </row>
    <row r="26" spans="1:7" s="10" customFormat="1" ht="12.75">
      <c r="A26" s="2">
        <f t="shared" si="0"/>
        <v>1887.1666666666667</v>
      </c>
      <c r="B26" s="2">
        <f t="shared" si="1"/>
        <v>1874.583780587897</v>
      </c>
      <c r="C26" s="11">
        <f t="shared" si="3"/>
        <v>12.582886078769661</v>
      </c>
      <c r="D26" s="11">
        <f t="shared" si="4"/>
        <v>1874.1666666666667</v>
      </c>
      <c r="E26" s="2">
        <v>260</v>
      </c>
      <c r="F26" s="2">
        <f t="shared" si="5"/>
        <v>258.2089552238806</v>
      </c>
      <c r="G26" s="2">
        <f t="shared" si="2"/>
        <v>1.7910447761194064</v>
      </c>
    </row>
    <row r="27" spans="1:7" s="10" customFormat="1" ht="12.75">
      <c r="A27" s="2">
        <f t="shared" si="0"/>
        <v>1872.6499999999999</v>
      </c>
      <c r="B27" s="2">
        <f t="shared" si="1"/>
        <v>1860.063218878887</v>
      </c>
      <c r="C27" s="11">
        <f t="shared" si="3"/>
        <v>12.586781121112836</v>
      </c>
      <c r="D27" s="11">
        <f t="shared" si="4"/>
        <v>1859.6499999999999</v>
      </c>
      <c r="E27" s="2">
        <v>258</v>
      </c>
      <c r="F27" s="2">
        <f t="shared" si="5"/>
        <v>256.2089552238806</v>
      </c>
      <c r="G27" s="2">
        <f t="shared" si="2"/>
        <v>1.7910447761194064</v>
      </c>
    </row>
    <row r="28" spans="1:7" ht="12.75">
      <c r="A28" s="2">
        <f t="shared" si="0"/>
        <v>1858.1333333333332</v>
      </c>
      <c r="B28" s="2">
        <f t="shared" si="1"/>
        <v>1845.542596149372</v>
      </c>
      <c r="C28" s="11">
        <f t="shared" si="3"/>
        <v>12.59073718396121</v>
      </c>
      <c r="D28" s="11">
        <f t="shared" si="4"/>
        <v>1845.1333333333332</v>
      </c>
      <c r="E28" s="2">
        <v>256</v>
      </c>
      <c r="F28" s="2">
        <f t="shared" si="5"/>
        <v>254.2089552238806</v>
      </c>
      <c r="G28" s="2">
        <f t="shared" si="2"/>
        <v>1.7910447761194064</v>
      </c>
    </row>
    <row r="29" spans="1:7" ht="12.75">
      <c r="A29" s="2">
        <f t="shared" si="0"/>
        <v>1843.6166666666666</v>
      </c>
      <c r="B29" s="2">
        <f t="shared" si="1"/>
        <v>1831.0219109538841</v>
      </c>
      <c r="C29" s="11">
        <f t="shared" si="3"/>
        <v>12.594755712782444</v>
      </c>
      <c r="D29" s="11">
        <f t="shared" si="4"/>
        <v>1830.6166666666666</v>
      </c>
      <c r="E29" s="2">
        <v>254</v>
      </c>
      <c r="F29" s="2">
        <f t="shared" si="5"/>
        <v>252.2089552238806</v>
      </c>
      <c r="G29" s="2">
        <f t="shared" si="2"/>
        <v>1.7910447761194064</v>
      </c>
    </row>
    <row r="30" spans="1:7" ht="12.75">
      <c r="A30" s="2">
        <f t="shared" si="0"/>
        <v>1829.1</v>
      </c>
      <c r="B30" s="2">
        <f t="shared" si="1"/>
        <v>1816.501161800933</v>
      </c>
      <c r="C30" s="11">
        <f t="shared" si="3"/>
        <v>12.598838199066904</v>
      </c>
      <c r="D30" s="11">
        <f t="shared" si="4"/>
        <v>1816.1</v>
      </c>
      <c r="E30" s="2">
        <v>252</v>
      </c>
      <c r="F30" s="2">
        <f t="shared" si="5"/>
        <v>250.2089552238806</v>
      </c>
      <c r="G30" s="2">
        <f t="shared" si="2"/>
        <v>1.7910447761194064</v>
      </c>
    </row>
    <row r="31" spans="1:7" ht="12.75">
      <c r="A31" s="2">
        <f t="shared" si="0"/>
        <v>1814.583333333333</v>
      </c>
      <c r="B31" s="2">
        <f t="shared" si="1"/>
        <v>1801.980347151156</v>
      </c>
      <c r="C31" s="11">
        <f t="shared" si="3"/>
        <v>12.60298618217712</v>
      </c>
      <c r="D31" s="11">
        <f t="shared" si="4"/>
        <v>1801.583333333333</v>
      </c>
      <c r="E31" s="2">
        <v>250</v>
      </c>
      <c r="F31" s="2">
        <f t="shared" si="5"/>
        <v>248.20895522388057</v>
      </c>
      <c r="G31" s="2">
        <f t="shared" si="2"/>
        <v>1.7910447761194348</v>
      </c>
    </row>
    <row r="32" spans="1:7" ht="12.75">
      <c r="A32" s="2">
        <f t="shared" si="0"/>
        <v>1800.0666666666666</v>
      </c>
      <c r="B32" s="2">
        <f t="shared" si="1"/>
        <v>1787.4594654153855</v>
      </c>
      <c r="C32" s="11">
        <f t="shared" si="3"/>
        <v>12.60720125128114</v>
      </c>
      <c r="D32" s="11">
        <f t="shared" si="4"/>
        <v>1787.0666666666666</v>
      </c>
      <c r="E32" s="2">
        <v>248</v>
      </c>
      <c r="F32" s="2">
        <f t="shared" si="5"/>
        <v>246.2089552238806</v>
      </c>
      <c r="G32" s="2">
        <f t="shared" si="2"/>
        <v>1.7910447761194064</v>
      </c>
    </row>
    <row r="33" spans="1:7" ht="12.75">
      <c r="A33" s="2">
        <f t="shared" si="0"/>
        <v>1785.55</v>
      </c>
      <c r="B33" s="2">
        <f t="shared" si="1"/>
        <v>1772.938514952613</v>
      </c>
      <c r="C33" s="11">
        <f t="shared" si="3"/>
        <v>12.61148504738685</v>
      </c>
      <c r="D33" s="11">
        <f t="shared" si="4"/>
        <v>1772.55</v>
      </c>
      <c r="E33" s="2">
        <v>246</v>
      </c>
      <c r="F33" s="2">
        <f t="shared" si="5"/>
        <v>244.2089552238806</v>
      </c>
      <c r="G33" s="2">
        <f t="shared" si="2"/>
        <v>1.7910447761194064</v>
      </c>
    </row>
    <row r="34" spans="1:7" ht="12.75">
      <c r="A34" s="2">
        <f t="shared" si="0"/>
        <v>1771.033333333333</v>
      </c>
      <c r="B34" s="2">
        <f t="shared" si="1"/>
        <v>1758.4174940678613</v>
      </c>
      <c r="C34" s="11">
        <f t="shared" si="3"/>
        <v>12.615839265471777</v>
      </c>
      <c r="D34" s="11">
        <f t="shared" si="4"/>
        <v>1758.033333333333</v>
      </c>
      <c r="E34" s="2">
        <v>244</v>
      </c>
      <c r="F34" s="2">
        <f t="shared" si="5"/>
        <v>242.2089552238806</v>
      </c>
      <c r="G34" s="2">
        <f t="shared" si="2"/>
        <v>1.7910447761194064</v>
      </c>
    </row>
    <row r="35" spans="1:7" ht="12.75">
      <c r="A35" s="2">
        <f t="shared" si="0"/>
        <v>1756.5166666666667</v>
      </c>
      <c r="B35" s="2">
        <f t="shared" si="1"/>
        <v>1743.8964010099462</v>
      </c>
      <c r="C35" s="11">
        <f t="shared" si="3"/>
        <v>12.620265656720449</v>
      </c>
      <c r="D35" s="11">
        <f t="shared" si="4"/>
        <v>1743.5166666666667</v>
      </c>
      <c r="E35" s="2">
        <v>242</v>
      </c>
      <c r="F35" s="2">
        <f t="shared" si="5"/>
        <v>240.20895522388062</v>
      </c>
      <c r="G35" s="2">
        <f t="shared" si="2"/>
        <v>1.791044776119378</v>
      </c>
    </row>
    <row r="36" spans="1:7" ht="12.75">
      <c r="A36" s="2">
        <f t="shared" si="0"/>
        <v>1742</v>
      </c>
      <c r="B36" s="2">
        <f t="shared" si="1"/>
        <v>1729.3752339691255</v>
      </c>
      <c r="C36" s="11">
        <f t="shared" si="3"/>
        <v>12.624766030874525</v>
      </c>
      <c r="D36" s="11">
        <f t="shared" si="4"/>
        <v>1729</v>
      </c>
      <c r="E36" s="2">
        <v>240</v>
      </c>
      <c r="F36" s="2">
        <f t="shared" si="5"/>
        <v>238.20895522388062</v>
      </c>
      <c r="G36" s="2">
        <f t="shared" si="2"/>
        <v>1.791044776119378</v>
      </c>
    </row>
    <row r="37" spans="1:7" ht="12.75">
      <c r="A37" s="2">
        <f t="shared" si="0"/>
        <v>1727.4833333333331</v>
      </c>
      <c r="B37" s="2">
        <f t="shared" si="1"/>
        <v>1714.8539910746322</v>
      </c>
      <c r="C37" s="11">
        <f t="shared" si="3"/>
        <v>12.629342258700945</v>
      </c>
      <c r="D37" s="11">
        <f t="shared" si="4"/>
        <v>1714.4833333333331</v>
      </c>
      <c r="E37" s="2">
        <v>238</v>
      </c>
      <c r="F37" s="2">
        <f t="shared" si="5"/>
        <v>236.20895522388057</v>
      </c>
      <c r="G37" s="2">
        <f t="shared" si="2"/>
        <v>1.7910447761194348</v>
      </c>
    </row>
    <row r="38" spans="1:7" ht="12.75">
      <c r="A38" s="2">
        <f t="shared" si="0"/>
        <v>1712.9666666666667</v>
      </c>
      <c r="B38" s="2">
        <f t="shared" si="1"/>
        <v>1700.3326703920793</v>
      </c>
      <c r="C38" s="11">
        <f t="shared" si="3"/>
        <v>12.633996274587389</v>
      </c>
      <c r="D38" s="11">
        <f t="shared" si="4"/>
        <v>1699.9666666666667</v>
      </c>
      <c r="E38" s="2">
        <v>236</v>
      </c>
      <c r="F38" s="2">
        <f t="shared" si="5"/>
        <v>234.2089552238806</v>
      </c>
      <c r="G38" s="2">
        <f t="shared" si="2"/>
        <v>1.7910447761194064</v>
      </c>
    </row>
    <row r="39" spans="1:7" ht="12.75">
      <c r="A39" s="2">
        <f t="shared" si="0"/>
        <v>1698.4499999999998</v>
      </c>
      <c r="B39" s="2">
        <f t="shared" si="1"/>
        <v>1685.8112699207302</v>
      </c>
      <c r="C39" s="11">
        <f t="shared" si="3"/>
        <v>12.638730079269635</v>
      </c>
      <c r="D39" s="11">
        <f t="shared" si="4"/>
        <v>1685.4499999999998</v>
      </c>
      <c r="E39" s="2">
        <v>234</v>
      </c>
      <c r="F39" s="2">
        <f t="shared" si="5"/>
        <v>232.2089552238806</v>
      </c>
      <c r="G39" s="2">
        <f t="shared" si="2"/>
        <v>1.7910447761194064</v>
      </c>
    </row>
    <row r="40" spans="1:7" ht="12.75">
      <c r="A40" s="2">
        <f t="shared" si="0"/>
        <v>1683.9333333333332</v>
      </c>
      <c r="B40" s="2">
        <f t="shared" si="1"/>
        <v>1671.2897875906315</v>
      </c>
      <c r="C40" s="11">
        <f t="shared" si="3"/>
        <v>12.64354574270169</v>
      </c>
      <c r="D40" s="11">
        <f t="shared" si="4"/>
        <v>1670.9333333333332</v>
      </c>
      <c r="E40" s="2">
        <v>232</v>
      </c>
      <c r="F40" s="2">
        <f t="shared" si="5"/>
        <v>230.20895522388057</v>
      </c>
      <c r="G40" s="2">
        <f t="shared" si="2"/>
        <v>1.7910447761194348</v>
      </c>
    </row>
    <row r="41" spans="1:7" ht="12.75">
      <c r="A41" s="2">
        <f t="shared" si="0"/>
        <v>1669.4166666666667</v>
      </c>
      <c r="B41" s="2">
        <f t="shared" si="1"/>
        <v>1656.7682212595917</v>
      </c>
      <c r="C41" s="11">
        <f t="shared" si="3"/>
        <v>12.648445407075087</v>
      </c>
      <c r="D41" s="11">
        <f t="shared" si="4"/>
        <v>1656.4166666666667</v>
      </c>
      <c r="E41" s="2">
        <v>230</v>
      </c>
      <c r="F41" s="2">
        <f t="shared" si="5"/>
        <v>228.20895522388062</v>
      </c>
      <c r="G41" s="2">
        <f t="shared" si="2"/>
        <v>1.791044776119378</v>
      </c>
    </row>
    <row r="42" spans="1:7" ht="12.75">
      <c r="A42" s="2">
        <f t="shared" si="0"/>
        <v>1654.8999999999999</v>
      </c>
      <c r="B42" s="2">
        <f t="shared" si="1"/>
        <v>1642.2465687100002</v>
      </c>
      <c r="C42" s="11">
        <f t="shared" si="3"/>
        <v>12.653431289999617</v>
      </c>
      <c r="D42" s="11">
        <f t="shared" si="4"/>
        <v>1641.8999999999999</v>
      </c>
      <c r="E42" s="2">
        <v>228</v>
      </c>
      <c r="F42" s="2">
        <f t="shared" si="5"/>
        <v>226.2089552238806</v>
      </c>
      <c r="G42" s="2">
        <f t="shared" si="2"/>
        <v>1.7910447761194064</v>
      </c>
    </row>
    <row r="43" spans="1:7" ht="12.75">
      <c r="A43" s="2">
        <f t="shared" si="0"/>
        <v>1640.3833333333332</v>
      </c>
      <c r="B43" s="2">
        <f t="shared" si="1"/>
        <v>1627.7248276454816</v>
      </c>
      <c r="C43" s="11">
        <f t="shared" si="3"/>
        <v>12.65850568785163</v>
      </c>
      <c r="D43" s="11">
        <f t="shared" si="4"/>
        <v>1627.3833333333332</v>
      </c>
      <c r="E43" s="2">
        <v>226</v>
      </c>
      <c r="F43" s="2">
        <f t="shared" si="5"/>
        <v>224.2089552238806</v>
      </c>
      <c r="G43" s="2">
        <f t="shared" si="2"/>
        <v>1.7910447761194064</v>
      </c>
    </row>
    <row r="44" spans="1:7" ht="12.75">
      <c r="A44" s="2">
        <f t="shared" si="0"/>
        <v>1625.8666666666666</v>
      </c>
      <c r="B44" s="2">
        <f t="shared" si="1"/>
        <v>1613.2029956873641</v>
      </c>
      <c r="C44" s="11">
        <f t="shared" si="3"/>
        <v>12.663670979302424</v>
      </c>
      <c r="D44" s="11">
        <f t="shared" si="4"/>
        <v>1612.8666666666666</v>
      </c>
      <c r="E44" s="2">
        <v>224</v>
      </c>
      <c r="F44" s="2">
        <f t="shared" si="5"/>
        <v>222.2089552238806</v>
      </c>
      <c r="G44" s="2">
        <f t="shared" si="2"/>
        <v>1.7910447761194064</v>
      </c>
    </row>
    <row r="45" spans="1:7" ht="12.75">
      <c r="A45" s="2">
        <f t="shared" si="0"/>
        <v>1611.35</v>
      </c>
      <c r="B45" s="2">
        <f t="shared" si="1"/>
        <v>1598.6810703709598</v>
      </c>
      <c r="C45" s="11">
        <f t="shared" si="3"/>
        <v>12.668929629040122</v>
      </c>
      <c r="D45" s="11">
        <f t="shared" si="4"/>
        <v>1598.35</v>
      </c>
      <c r="E45" s="2">
        <v>222</v>
      </c>
      <c r="F45" s="2">
        <f t="shared" si="5"/>
        <v>220.20895522388057</v>
      </c>
      <c r="G45" s="2">
        <f t="shared" si="2"/>
        <v>1.7910447761194348</v>
      </c>
    </row>
    <row r="46" spans="1:7" ht="12.75">
      <c r="A46" s="2">
        <f t="shared" si="0"/>
        <v>1596.833333333333</v>
      </c>
      <c r="B46" s="2">
        <f t="shared" si="1"/>
        <v>1584.1590491416396</v>
      </c>
      <c r="C46" s="11">
        <f t="shared" si="3"/>
        <v>12.67428419169346</v>
      </c>
      <c r="D46" s="11">
        <f t="shared" si="4"/>
        <v>1583.833333333333</v>
      </c>
      <c r="E46" s="2">
        <v>220</v>
      </c>
      <c r="F46" s="2">
        <f t="shared" si="5"/>
        <v>218.20895522388057</v>
      </c>
      <c r="G46" s="2">
        <f t="shared" si="2"/>
        <v>1.7910447761194348</v>
      </c>
    </row>
    <row r="47" spans="1:7" ht="12.75">
      <c r="A47" s="2">
        <f t="shared" si="0"/>
        <v>1582.3166666666666</v>
      </c>
      <c r="B47" s="2">
        <f t="shared" si="1"/>
        <v>1569.6369293506934</v>
      </c>
      <c r="C47" s="11">
        <f t="shared" si="3"/>
        <v>12.67973731597317</v>
      </c>
      <c r="D47" s="11">
        <f t="shared" si="4"/>
        <v>1569.3166666666666</v>
      </c>
      <c r="E47" s="2">
        <v>218</v>
      </c>
      <c r="F47" s="2">
        <f t="shared" si="5"/>
        <v>216.2089552238806</v>
      </c>
      <c r="G47" s="2">
        <f t="shared" si="2"/>
        <v>1.7910447761194064</v>
      </c>
    </row>
    <row r="48" spans="1:7" ht="12.75">
      <c r="A48" s="2">
        <f t="shared" si="0"/>
        <v>1567.8</v>
      </c>
      <c r="B48" s="2">
        <f t="shared" si="1"/>
        <v>1555.1147082509565</v>
      </c>
      <c r="C48" s="11">
        <f t="shared" si="3"/>
        <v>12.685291749043472</v>
      </c>
      <c r="D48" s="11">
        <f t="shared" si="4"/>
        <v>1554.8</v>
      </c>
      <c r="E48" s="2">
        <v>216</v>
      </c>
      <c r="F48" s="2">
        <f t="shared" si="5"/>
        <v>214.2089552238806</v>
      </c>
      <c r="G48" s="2">
        <f t="shared" si="2"/>
        <v>1.7910447761194064</v>
      </c>
    </row>
    <row r="49" spans="1:7" ht="12.75">
      <c r="A49" s="2">
        <f t="shared" si="0"/>
        <v>1553.283333333333</v>
      </c>
      <c r="B49" s="2">
        <f t="shared" si="1"/>
        <v>1540.5923829921926</v>
      </c>
      <c r="C49" s="11">
        <f t="shared" si="3"/>
        <v>12.690950341140478</v>
      </c>
      <c r="D49" s="11">
        <f t="shared" si="4"/>
        <v>1540.283333333333</v>
      </c>
      <c r="E49" s="2">
        <v>214</v>
      </c>
      <c r="F49" s="2">
        <f t="shared" si="5"/>
        <v>212.2089552238806</v>
      </c>
      <c r="G49" s="2">
        <f t="shared" si="2"/>
        <v>1.7910447761194064</v>
      </c>
    </row>
    <row r="50" spans="1:7" ht="12.75">
      <c r="A50" s="2">
        <f t="shared" si="0"/>
        <v>1538.7666666666667</v>
      </c>
      <c r="B50" s="2">
        <f t="shared" si="1"/>
        <v>1526.069950616212</v>
      </c>
      <c r="C50" s="11">
        <f t="shared" si="3"/>
        <v>12.696716050454597</v>
      </c>
      <c r="D50" s="11">
        <f t="shared" si="4"/>
        <v>1525.7666666666667</v>
      </c>
      <c r="E50" s="2">
        <v>212</v>
      </c>
      <c r="F50" s="2">
        <f t="shared" si="5"/>
        <v>210.20895522388062</v>
      </c>
      <c r="G50" s="2">
        <f t="shared" si="2"/>
        <v>1.791044776119378</v>
      </c>
    </row>
    <row r="51" spans="1:7" ht="12.75">
      <c r="A51" s="2">
        <f t="shared" si="0"/>
        <v>1524.25</v>
      </c>
      <c r="B51" s="2">
        <f t="shared" si="1"/>
        <v>1511.547408051711</v>
      </c>
      <c r="C51" s="11">
        <f t="shared" si="3"/>
        <v>12.702591948288955</v>
      </c>
      <c r="D51" s="11">
        <f t="shared" si="4"/>
        <v>1511.25</v>
      </c>
      <c r="E51" s="2">
        <v>210</v>
      </c>
      <c r="F51" s="2">
        <f t="shared" si="5"/>
        <v>208.20895522388062</v>
      </c>
      <c r="G51" s="2">
        <f t="shared" si="2"/>
        <v>1.791044776119378</v>
      </c>
    </row>
    <row r="52" spans="1:7" ht="12.75">
      <c r="A52" s="2">
        <f t="shared" si="0"/>
        <v>1509.7333333333331</v>
      </c>
      <c r="B52" s="2">
        <f t="shared" si="1"/>
        <v>1497.0247521088118</v>
      </c>
      <c r="C52" s="11">
        <f t="shared" si="3"/>
        <v>12.708581224521367</v>
      </c>
      <c r="D52" s="11">
        <f t="shared" si="4"/>
        <v>1496.7333333333331</v>
      </c>
      <c r="E52" s="2">
        <v>208</v>
      </c>
      <c r="F52" s="2">
        <f t="shared" si="5"/>
        <v>206.20895522388057</v>
      </c>
      <c r="G52" s="2">
        <f t="shared" si="2"/>
        <v>1.7910447761194348</v>
      </c>
    </row>
    <row r="53" spans="1:7" ht="12.75">
      <c r="A53" s="2">
        <f t="shared" si="0"/>
        <v>1495.2166666666667</v>
      </c>
      <c r="B53" s="2">
        <f t="shared" si="1"/>
        <v>1482.501979473285</v>
      </c>
      <c r="C53" s="11">
        <f t="shared" si="3"/>
        <v>12.714687193381678</v>
      </c>
      <c r="D53" s="11">
        <f t="shared" si="4"/>
        <v>1482.2166666666667</v>
      </c>
      <c r="E53" s="2">
        <v>206</v>
      </c>
      <c r="F53" s="2">
        <f t="shared" si="5"/>
        <v>204.2089552238806</v>
      </c>
      <c r="G53" s="2">
        <f t="shared" si="2"/>
        <v>1.7910447761194064</v>
      </c>
    </row>
    <row r="54" spans="1:7" ht="12.75">
      <c r="A54" s="2">
        <f t="shared" si="0"/>
        <v>1480.6999999999998</v>
      </c>
      <c r="B54" s="2">
        <f t="shared" si="1"/>
        <v>1467.9790867004251</v>
      </c>
      <c r="C54" s="11">
        <f t="shared" si="3"/>
        <v>12.720913299574704</v>
      </c>
      <c r="D54" s="11">
        <f t="shared" si="4"/>
        <v>1467.6999999999998</v>
      </c>
      <c r="E54" s="2">
        <v>204</v>
      </c>
      <c r="F54" s="2">
        <f t="shared" si="5"/>
        <v>202.2089552238806</v>
      </c>
      <c r="G54" s="2">
        <f t="shared" si="2"/>
        <v>1.7910447761194064</v>
      </c>
    </row>
    <row r="55" spans="1:7" ht="12.75">
      <c r="A55" s="2">
        <f t="shared" si="0"/>
        <v>1466.1833333333332</v>
      </c>
      <c r="B55" s="2">
        <f t="shared" si="1"/>
        <v>1453.4560702085696</v>
      </c>
      <c r="C55" s="11">
        <f t="shared" si="3"/>
        <v>12.727263124763567</v>
      </c>
      <c r="D55" s="11">
        <f t="shared" si="4"/>
        <v>1453.1833333333332</v>
      </c>
      <c r="E55" s="2">
        <v>202</v>
      </c>
      <c r="F55" s="2">
        <f t="shared" si="5"/>
        <v>200.20895522388057</v>
      </c>
      <c r="G55" s="2">
        <f t="shared" si="2"/>
        <v>1.7910447761194348</v>
      </c>
    </row>
    <row r="56" spans="1:7" ht="12.75">
      <c r="A56" s="2">
        <f aca="true" t="shared" si="6" ref="A56:A87">E56/12*87.1</f>
        <v>1451.6666666666667</v>
      </c>
      <c r="B56" s="2">
        <f t="shared" si="1"/>
        <v>1438.9329262722185</v>
      </c>
      <c r="C56" s="11">
        <f t="shared" si="3"/>
        <v>12.733740394448205</v>
      </c>
      <c r="D56" s="11">
        <f t="shared" si="4"/>
        <v>1438.6666666666667</v>
      </c>
      <c r="E56" s="2">
        <v>200</v>
      </c>
      <c r="F56" s="2">
        <f t="shared" si="5"/>
        <v>198.20895522388062</v>
      </c>
      <c r="G56" s="2">
        <f aca="true" t="shared" si="7" ref="G56:G87">E56-F56</f>
        <v>1.791044776119378</v>
      </c>
    </row>
    <row r="57" spans="1:7" ht="12.75">
      <c r="A57" s="2">
        <f t="shared" si="6"/>
        <v>1437.1499999999999</v>
      </c>
      <c r="B57" s="2">
        <f t="shared" si="1"/>
        <v>1424.4096510147394</v>
      </c>
      <c r="C57" s="11">
        <f t="shared" si="3"/>
        <v>12.740348985260425</v>
      </c>
      <c r="D57" s="11">
        <f t="shared" si="4"/>
        <v>1424.1499999999999</v>
      </c>
      <c r="E57" s="2">
        <v>198</v>
      </c>
      <c r="F57" s="2">
        <f t="shared" si="5"/>
        <v>196.2089552238806</v>
      </c>
      <c r="G57" s="2">
        <f t="shared" si="7"/>
        <v>1.7910447761194064</v>
      </c>
    </row>
    <row r="58" spans="1:7" ht="12.75">
      <c r="A58" s="2">
        <f t="shared" si="6"/>
        <v>1422.6333333333332</v>
      </c>
      <c r="B58" s="2">
        <f t="shared" si="1"/>
        <v>1409.886240400626</v>
      </c>
      <c r="C58" s="11">
        <f t="shared" si="3"/>
        <v>12.747092932707119</v>
      </c>
      <c r="D58" s="11">
        <f t="shared" si="4"/>
        <v>1409.6333333333332</v>
      </c>
      <c r="E58" s="2">
        <v>196</v>
      </c>
      <c r="F58" s="2">
        <f t="shared" si="5"/>
        <v>194.2089552238806</v>
      </c>
      <c r="G58" s="2">
        <f t="shared" si="7"/>
        <v>1.7910447761194064</v>
      </c>
    </row>
    <row r="59" spans="1:7" ht="12.75">
      <c r="A59" s="2">
        <f t="shared" si="6"/>
        <v>1408.1166666666668</v>
      </c>
      <c r="B59" s="2">
        <f t="shared" si="1"/>
        <v>1395.36269022727</v>
      </c>
      <c r="C59" s="11">
        <f t="shared" si="3"/>
        <v>12.753976439396865</v>
      </c>
      <c r="D59" s="11">
        <f t="shared" si="4"/>
        <v>1395.1166666666668</v>
      </c>
      <c r="E59" s="2">
        <v>194</v>
      </c>
      <c r="F59" s="2">
        <f t="shared" si="5"/>
        <v>192.20895522388062</v>
      </c>
      <c r="G59" s="2">
        <f t="shared" si="7"/>
        <v>1.791044776119378</v>
      </c>
    </row>
    <row r="60" spans="1:7" ht="12.75">
      <c r="A60" s="2">
        <f t="shared" si="6"/>
        <v>1393.6</v>
      </c>
      <c r="B60" s="2">
        <f t="shared" si="1"/>
        <v>1380.8389961162195</v>
      </c>
      <c r="C60" s="11">
        <f t="shared" si="3"/>
        <v>12.761003883780404</v>
      </c>
      <c r="D60" s="11">
        <f t="shared" si="4"/>
        <v>1380.6</v>
      </c>
      <c r="E60" s="2">
        <v>192</v>
      </c>
      <c r="F60" s="2">
        <f t="shared" si="5"/>
        <v>190.20895522388057</v>
      </c>
      <c r="G60" s="2">
        <f t="shared" si="7"/>
        <v>1.7910447761194348</v>
      </c>
    </row>
    <row r="61" spans="1:7" ht="12.75">
      <c r="A61" s="2">
        <f t="shared" si="6"/>
        <v>1379.0833333333333</v>
      </c>
      <c r="B61" s="2">
        <f t="shared" si="1"/>
        <v>1366.3151535038855</v>
      </c>
      <c r="C61" s="11">
        <f t="shared" si="3"/>
        <v>12.768179829447718</v>
      </c>
      <c r="D61" s="11">
        <f t="shared" si="4"/>
        <v>1366.0833333333333</v>
      </c>
      <c r="E61" s="2">
        <v>190</v>
      </c>
      <c r="F61" s="2">
        <f t="shared" si="5"/>
        <v>188.20895522388062</v>
      </c>
      <c r="G61" s="2">
        <f t="shared" si="7"/>
        <v>1.791044776119378</v>
      </c>
    </row>
    <row r="62" spans="1:7" ht="12.75">
      <c r="A62" s="2">
        <f t="shared" si="6"/>
        <v>1364.5666666666666</v>
      </c>
      <c r="B62" s="2">
        <f>SQRT((SQRT(A62^2-$D$12^2)-$D$11-$D$5)^2-$D$18^2)-$D$19</f>
        <v>1351.791157631646</v>
      </c>
      <c r="C62" s="11">
        <f t="shared" si="3"/>
        <v>12.775509035020605</v>
      </c>
      <c r="D62" s="11">
        <f t="shared" si="4"/>
        <v>1351.5666666666666</v>
      </c>
      <c r="E62" s="2">
        <v>188</v>
      </c>
      <c r="F62" s="2">
        <f t="shared" si="5"/>
        <v>186.2089552238806</v>
      </c>
      <c r="G62" s="2">
        <f t="shared" si="7"/>
        <v>1.7910447761194064</v>
      </c>
    </row>
    <row r="63" spans="1:7" ht="12.75">
      <c r="A63" s="2">
        <f t="shared" si="6"/>
        <v>1350.05</v>
      </c>
      <c r="B63" s="2">
        <f>SQRT((SQRT(A63^2-$D$12^2)-$D$11-$D$5)^2-$D$18^2)-$D$19</f>
        <v>1337.2670035353128</v>
      </c>
      <c r="C63" s="11">
        <f t="shared" si="3"/>
        <v>12.78299646468713</v>
      </c>
      <c r="D63" s="11">
        <f t="shared" si="4"/>
        <v>1337.05</v>
      </c>
      <c r="E63" s="2">
        <v>186</v>
      </c>
      <c r="F63" s="2">
        <f t="shared" si="5"/>
        <v>184.2089552238806</v>
      </c>
      <c r="G63" s="2">
        <f t="shared" si="7"/>
        <v>1.7910447761194064</v>
      </c>
    </row>
    <row r="64" spans="1:7" ht="12.75">
      <c r="A64" s="2">
        <f t="shared" si="6"/>
        <v>1335.5333333333333</v>
      </c>
      <c r="B64" s="2">
        <f>SQRT((SQRT(A64^2-$D$12^2)-$D$11-$D$5)^2-$D$18^2)-$D$19</f>
        <v>1322.7426860339078</v>
      </c>
      <c r="C64" s="11">
        <f t="shared" si="3"/>
        <v>12.790647299425473</v>
      </c>
      <c r="D64" s="11">
        <f t="shared" si="4"/>
        <v>1322.5333333333333</v>
      </c>
      <c r="E64" s="2">
        <v>184</v>
      </c>
      <c r="F64" s="2">
        <f t="shared" si="5"/>
        <v>182.2089552238806</v>
      </c>
      <c r="G64" s="2">
        <f t="shared" si="7"/>
        <v>1.7910447761194064</v>
      </c>
    </row>
    <row r="65" spans="1:7" ht="12.75">
      <c r="A65" s="2">
        <f t="shared" si="6"/>
        <v>1321.0166666666664</v>
      </c>
      <c r="B65" s="2">
        <f>SQRT((SQRT(A65^2-$D$12^2)-$D$11-$D$5)^2-$D$18^2)-$D$19</f>
        <v>1308.2181997176936</v>
      </c>
      <c r="C65" s="11">
        <f t="shared" si="3"/>
        <v>12.798466948972873</v>
      </c>
      <c r="D65" s="11">
        <f t="shared" si="4"/>
        <v>1308.0166666666664</v>
      </c>
      <c r="E65" s="2">
        <v>182</v>
      </c>
      <c r="F65" s="2">
        <f t="shared" si="5"/>
        <v>180.20895522388057</v>
      </c>
      <c r="G65" s="2">
        <f t="shared" si="7"/>
        <v>1.7910447761194348</v>
      </c>
    </row>
    <row r="66" spans="1:7" ht="12.75">
      <c r="A66" s="2">
        <f t="shared" si="6"/>
        <v>1306.5</v>
      </c>
      <c r="B66" s="2">
        <f>SQRT((SQRT(A66^2-$D$12^2)-$D$11-$D$5)^2-$D$18^2)-$D$19</f>
        <v>1293.693538935405</v>
      </c>
      <c r="C66" s="11">
        <f t="shared" si="3"/>
        <v>12.806461064594941</v>
      </c>
      <c r="D66" s="11">
        <f t="shared" si="4"/>
        <v>1293.5</v>
      </c>
      <c r="E66" s="2">
        <v>180</v>
      </c>
      <c r="F66" s="2">
        <f t="shared" si="5"/>
        <v>178.20895522388062</v>
      </c>
      <c r="G66" s="2">
        <f t="shared" si="7"/>
        <v>1.791044776119378</v>
      </c>
    </row>
    <row r="67" spans="1:7" ht="12.75">
      <c r="A67" s="2">
        <f t="shared" si="6"/>
        <v>1291.9833333333333</v>
      </c>
      <c r="B67" s="2">
        <f aca="true" t="shared" si="8" ref="B67:B130">SQRT((SQRT(A67^2-$D$12^2)-$D$11-$D$5)^2-$D$18^2)-$D$19</f>
        <v>1279.1686977806114</v>
      </c>
      <c r="C67" s="11">
        <f t="shared" si="3"/>
        <v>12.814635552721938</v>
      </c>
      <c r="D67" s="11">
        <f t="shared" si="4"/>
        <v>1278.9833333333333</v>
      </c>
      <c r="E67" s="2">
        <v>178</v>
      </c>
      <c r="F67" s="2">
        <f t="shared" si="5"/>
        <v>176.2089552238806</v>
      </c>
      <c r="G67" s="2">
        <f t="shared" si="7"/>
        <v>1.7910447761194064</v>
      </c>
    </row>
    <row r="68" spans="1:7" ht="12.75">
      <c r="A68" s="2">
        <f t="shared" si="6"/>
        <v>1277.4666666666665</v>
      </c>
      <c r="B68" s="2">
        <f t="shared" si="8"/>
        <v>1264.6436700771471</v>
      </c>
      <c r="C68" s="11">
        <f t="shared" si="3"/>
        <v>12.822996589519335</v>
      </c>
      <c r="D68" s="11">
        <f t="shared" si="4"/>
        <v>1264.4666666666665</v>
      </c>
      <c r="E68" s="2">
        <v>176</v>
      </c>
      <c r="F68" s="2">
        <f t="shared" si="5"/>
        <v>174.2089552238806</v>
      </c>
      <c r="G68" s="2">
        <f t="shared" si="7"/>
        <v>1.7910447761194064</v>
      </c>
    </row>
    <row r="69" spans="1:7" ht="12.75">
      <c r="A69" s="2">
        <f t="shared" si="6"/>
        <v>1262.9499999999998</v>
      </c>
      <c r="B69" s="2">
        <f t="shared" si="8"/>
        <v>1250.1184493635326</v>
      </c>
      <c r="C69" s="11">
        <f t="shared" si="3"/>
        <v>12.831550636467227</v>
      </c>
      <c r="D69" s="11">
        <f t="shared" si="4"/>
        <v>1249.9499999999998</v>
      </c>
      <c r="E69" s="2">
        <v>174</v>
      </c>
      <c r="F69" s="2">
        <f t="shared" si="5"/>
        <v>172.2089552238806</v>
      </c>
      <c r="G69" s="2">
        <f t="shared" si="7"/>
        <v>1.7910447761194064</v>
      </c>
    </row>
    <row r="70" spans="1:7" ht="12.75">
      <c r="A70" s="2">
        <f t="shared" si="6"/>
        <v>1248.4333333333334</v>
      </c>
      <c r="B70" s="2">
        <f t="shared" si="8"/>
        <v>1235.5930288762997</v>
      </c>
      <c r="C70" s="11">
        <f t="shared" si="3"/>
        <v>12.840304457033653</v>
      </c>
      <c r="D70" s="11">
        <f t="shared" si="4"/>
        <v>1235.4333333333334</v>
      </c>
      <c r="E70" s="2">
        <v>172</v>
      </c>
      <c r="F70" s="2">
        <f t="shared" si="5"/>
        <v>170.20895522388062</v>
      </c>
      <c r="G70" s="2">
        <f t="shared" si="7"/>
        <v>1.791044776119378</v>
      </c>
    </row>
    <row r="71" spans="1:7" ht="12.75">
      <c r="A71" s="2">
        <f t="shared" si="6"/>
        <v>1233.9166666666665</v>
      </c>
      <c r="B71" s="2">
        <f t="shared" si="8"/>
        <v>1221.0674015321338</v>
      </c>
      <c r="C71" s="11">
        <f t="shared" si="3"/>
        <v>12.849265134532743</v>
      </c>
      <c r="D71" s="11">
        <f t="shared" si="4"/>
        <v>1220.9166666666665</v>
      </c>
      <c r="E71" s="2">
        <v>170</v>
      </c>
      <c r="F71" s="2">
        <f t="shared" si="5"/>
        <v>168.2089552238806</v>
      </c>
      <c r="G71" s="2">
        <f t="shared" si="7"/>
        <v>1.7910447761194064</v>
      </c>
    </row>
    <row r="72" spans="1:7" ht="12.75">
      <c r="A72" s="2">
        <f t="shared" si="6"/>
        <v>1219.3999999999999</v>
      </c>
      <c r="B72" s="2">
        <f t="shared" si="8"/>
        <v>1206.541559908737</v>
      </c>
      <c r="C72" s="11">
        <f t="shared" si="3"/>
        <v>12.858440091262764</v>
      </c>
      <c r="D72" s="11">
        <f t="shared" si="4"/>
        <v>1206.3999999999999</v>
      </c>
      <c r="E72" s="2">
        <v>168</v>
      </c>
      <c r="F72" s="2">
        <f t="shared" si="5"/>
        <v>166.2089552238806</v>
      </c>
      <c r="G72" s="2">
        <f t="shared" si="7"/>
        <v>1.7910447761194064</v>
      </c>
    </row>
    <row r="73" spans="1:7" ht="12.75">
      <c r="A73" s="2">
        <f t="shared" si="6"/>
        <v>1204.8833333333332</v>
      </c>
      <c r="B73" s="2">
        <f t="shared" si="8"/>
        <v>1192.0154962242966</v>
      </c>
      <c r="C73" s="11">
        <f t="shared" si="3"/>
        <v>12.8678371090366</v>
      </c>
      <c r="D73" s="11">
        <f t="shared" si="4"/>
        <v>1191.8833333333332</v>
      </c>
      <c r="E73" s="2">
        <v>166</v>
      </c>
      <c r="F73" s="2">
        <f t="shared" si="5"/>
        <v>164.2089552238806</v>
      </c>
      <c r="G73" s="2">
        <f t="shared" si="7"/>
        <v>1.7910447761194064</v>
      </c>
    </row>
    <row r="74" spans="1:7" ht="12.75">
      <c r="A74" s="2">
        <f t="shared" si="6"/>
        <v>1190.3666666666666</v>
      </c>
      <c r="B74" s="2">
        <f t="shared" si="8"/>
        <v>1177.489202315441</v>
      </c>
      <c r="C74" s="11">
        <f t="shared" si="3"/>
        <v>12.877464351225626</v>
      </c>
      <c r="D74" s="11">
        <f t="shared" si="4"/>
        <v>1177.3666666666666</v>
      </c>
      <c r="E74" s="2">
        <v>164</v>
      </c>
      <c r="F74" s="2">
        <f t="shared" si="5"/>
        <v>162.2089552238806</v>
      </c>
      <c r="G74" s="2">
        <f t="shared" si="7"/>
        <v>1.7910447761194064</v>
      </c>
    </row>
    <row r="75" spans="1:7" ht="12.75">
      <c r="A75" s="2">
        <f t="shared" si="6"/>
        <v>1175.85</v>
      </c>
      <c r="B75" s="2">
        <f t="shared" si="8"/>
        <v>1162.9626696135583</v>
      </c>
      <c r="C75" s="11">
        <f t="shared" si="3"/>
        <v>12.88733038644159</v>
      </c>
      <c r="D75" s="11">
        <f t="shared" si="4"/>
        <v>1162.85</v>
      </c>
      <c r="E75" s="2">
        <v>162</v>
      </c>
      <c r="F75" s="2">
        <f t="shared" si="5"/>
        <v>160.2089552238806</v>
      </c>
      <c r="G75" s="2">
        <f t="shared" si="7"/>
        <v>1.7910447761194064</v>
      </c>
    </row>
    <row r="76" spans="1:7" ht="12.75">
      <c r="A76" s="2">
        <f t="shared" si="6"/>
        <v>1161.3333333333333</v>
      </c>
      <c r="B76" s="2">
        <f t="shared" si="8"/>
        <v>1148.4358891193237</v>
      </c>
      <c r="C76" s="11">
        <f t="shared" si="3"/>
        <v>12.89744421400951</v>
      </c>
      <c r="D76" s="11">
        <f t="shared" si="4"/>
        <v>1148.3333333333333</v>
      </c>
      <c r="E76" s="2">
        <v>160</v>
      </c>
      <c r="F76" s="2">
        <f t="shared" si="5"/>
        <v>158.2089552238806</v>
      </c>
      <c r="G76" s="2">
        <f t="shared" si="7"/>
        <v>1.7910447761194064</v>
      </c>
    </row>
    <row r="77" spans="1:7" ht="12.75">
      <c r="A77" s="2">
        <f t="shared" si="6"/>
        <v>1146.8166666666666</v>
      </c>
      <c r="B77" s="2">
        <f t="shared" si="8"/>
        <v>1133.9088513752827</v>
      </c>
      <c r="C77" s="11">
        <f t="shared" si="3"/>
        <v>12.90781529138394</v>
      </c>
      <c r="D77" s="11">
        <f t="shared" si="4"/>
        <v>1133.8166666666666</v>
      </c>
      <c r="E77" s="2">
        <v>158</v>
      </c>
      <c r="F77" s="2">
        <f t="shared" si="5"/>
        <v>156.2089552238806</v>
      </c>
      <c r="G77" s="2">
        <f t="shared" si="7"/>
        <v>1.7910447761194064</v>
      </c>
    </row>
    <row r="78" spans="1:7" ht="12.75">
      <c r="A78" s="2">
        <f t="shared" si="6"/>
        <v>1132.3</v>
      </c>
      <c r="B78" s="2">
        <f t="shared" si="8"/>
        <v>1119.3815464363104</v>
      </c>
      <c r="C78" s="11">
        <f t="shared" si="3"/>
        <v>12.918453563689582</v>
      </c>
      <c r="D78" s="11">
        <f t="shared" si="4"/>
        <v>1119.3</v>
      </c>
      <c r="E78" s="2">
        <v>156</v>
      </c>
      <c r="F78" s="2">
        <f t="shared" si="5"/>
        <v>154.2089552238806</v>
      </c>
      <c r="G78" s="2">
        <f t="shared" si="7"/>
        <v>1.7910447761194064</v>
      </c>
    </row>
    <row r="79" spans="1:7" ht="12.75">
      <c r="A79" s="2">
        <f t="shared" si="6"/>
        <v>1117.7833333333333</v>
      </c>
      <c r="B79" s="2">
        <f t="shared" si="8"/>
        <v>1104.853963837756</v>
      </c>
      <c r="C79" s="11">
        <f t="shared" si="3"/>
        <v>12.929369495577248</v>
      </c>
      <c r="D79" s="11">
        <f t="shared" si="4"/>
        <v>1104.7833333333333</v>
      </c>
      <c r="E79" s="2">
        <v>154</v>
      </c>
      <c r="F79" s="2">
        <f t="shared" si="5"/>
        <v>152.2089552238806</v>
      </c>
      <c r="G79" s="2">
        <f t="shared" si="7"/>
        <v>1.7910447761194064</v>
      </c>
    </row>
    <row r="80" spans="1:7" ht="12.75">
      <c r="A80" s="2">
        <f t="shared" si="6"/>
        <v>1103.2666666666667</v>
      </c>
      <c r="B80" s="2">
        <f t="shared" si="8"/>
        <v>1090.3260925610562</v>
      </c>
      <c r="C80" s="11">
        <f t="shared" si="3"/>
        <v>12.940574105610494</v>
      </c>
      <c r="D80" s="11">
        <f t="shared" si="4"/>
        <v>1090.2666666666667</v>
      </c>
      <c r="E80" s="2">
        <v>152</v>
      </c>
      <c r="F80" s="2">
        <f t="shared" si="5"/>
        <v>150.20895522388062</v>
      </c>
      <c r="G80" s="2">
        <f t="shared" si="7"/>
        <v>1.791044776119378</v>
      </c>
    </row>
    <row r="81" spans="1:7" ht="12.75">
      <c r="A81" s="2">
        <f t="shared" si="6"/>
        <v>1088.75</v>
      </c>
      <c r="B81" s="2">
        <f t="shared" si="8"/>
        <v>1075.7979209965767</v>
      </c>
      <c r="C81" s="11">
        <f t="shared" si="3"/>
        <v>12.95207900342325</v>
      </c>
      <c r="D81" s="11">
        <f t="shared" si="4"/>
        <v>1075.75</v>
      </c>
      <c r="E81" s="2">
        <v>150</v>
      </c>
      <c r="F81" s="2">
        <f t="shared" si="5"/>
        <v>148.2089552238806</v>
      </c>
      <c r="G81" s="2">
        <f t="shared" si="7"/>
        <v>1.7910447761194064</v>
      </c>
    </row>
    <row r="82" spans="1:7" ht="12.75">
      <c r="A82" s="2">
        <f t="shared" si="6"/>
        <v>1074.2333333333333</v>
      </c>
      <c r="B82" s="2">
        <f t="shared" si="8"/>
        <v>1061.269436903426</v>
      </c>
      <c r="C82" s="11">
        <f t="shared" si="3"/>
        <v>12.963896429907436</v>
      </c>
      <c r="D82" s="11">
        <f t="shared" si="4"/>
        <v>1061.2333333333333</v>
      </c>
      <c r="E82" s="2">
        <v>148</v>
      </c>
      <c r="F82" s="2">
        <f t="shared" si="5"/>
        <v>146.2089552238806</v>
      </c>
      <c r="G82" s="2">
        <f t="shared" si="7"/>
        <v>1.7910447761194064</v>
      </c>
    </row>
    <row r="83" spans="1:7" ht="12.75">
      <c r="A83" s="2">
        <f t="shared" si="6"/>
        <v>1059.7166666666665</v>
      </c>
      <c r="B83" s="2">
        <f t="shared" si="8"/>
        <v>1046.7406273659365</v>
      </c>
      <c r="C83" s="11">
        <f t="shared" si="3"/>
        <v>12.976039300730008</v>
      </c>
      <c r="D83" s="11">
        <f t="shared" si="4"/>
        <v>1046.7166666666665</v>
      </c>
      <c r="E83" s="2">
        <v>146</v>
      </c>
      <c r="F83" s="2">
        <f t="shared" si="5"/>
        <v>144.2089552238806</v>
      </c>
      <c r="G83" s="2">
        <f t="shared" si="7"/>
        <v>1.7910447761194064</v>
      </c>
    </row>
    <row r="84" spans="1:7" ht="12.75">
      <c r="A84" s="2">
        <f t="shared" si="6"/>
        <v>1045.1999999999998</v>
      </c>
      <c r="B84" s="2">
        <f t="shared" si="8"/>
        <v>1032.2114787465014</v>
      </c>
      <c r="C84" s="11">
        <f t="shared" si="3"/>
        <v>12.988521253498448</v>
      </c>
      <c r="D84" s="11">
        <f t="shared" si="4"/>
        <v>1032.1999999999998</v>
      </c>
      <c r="E84" s="2">
        <v>144</v>
      </c>
      <c r="F84" s="2">
        <f t="shared" si="5"/>
        <v>142.2089552238806</v>
      </c>
      <c r="G84" s="2">
        <f t="shared" si="7"/>
        <v>1.7910447761194064</v>
      </c>
    </row>
    <row r="85" spans="1:7" ht="12.75">
      <c r="A85" s="2">
        <f t="shared" si="6"/>
        <v>1030.6833333333334</v>
      </c>
      <c r="B85" s="2">
        <f t="shared" si="8"/>
        <v>1017.6819766343921</v>
      </c>
      <c r="C85" s="11">
        <f t="shared" si="3"/>
        <v>13.001356698941322</v>
      </c>
      <c r="D85" s="11">
        <f t="shared" si="4"/>
        <v>1017.6819766343921</v>
      </c>
      <c r="E85" s="2">
        <v>142</v>
      </c>
      <c r="F85" s="2">
        <f t="shared" si="5"/>
        <v>140.2087683078382</v>
      </c>
      <c r="G85" s="2">
        <f t="shared" si="7"/>
        <v>1.7912316921618014</v>
      </c>
    </row>
    <row r="86" spans="1:7" ht="12.75">
      <c r="A86" s="2">
        <f t="shared" si="6"/>
        <v>1016.1666666666665</v>
      </c>
      <c r="B86" s="2">
        <f t="shared" si="8"/>
        <v>1003.1521057901571</v>
      </c>
      <c r="C86" s="11">
        <f t="shared" si="3"/>
        <v>13.01456087650945</v>
      </c>
      <c r="D86" s="11">
        <f t="shared" si="4"/>
        <v>1003.1521057901571</v>
      </c>
      <c r="E86" s="2">
        <v>140</v>
      </c>
      <c r="F86" s="2">
        <f t="shared" si="5"/>
        <v>138.20694913297226</v>
      </c>
      <c r="G86" s="2">
        <f t="shared" si="7"/>
        <v>1.7930508670277447</v>
      </c>
    </row>
    <row r="87" spans="1:7" ht="12.75">
      <c r="A87" s="2">
        <f t="shared" si="6"/>
        <v>1001.65</v>
      </c>
      <c r="B87" s="2">
        <f t="shared" si="8"/>
        <v>988.6218500851548</v>
      </c>
      <c r="C87" s="11">
        <f t="shared" si="3"/>
        <v>13.02814991484513</v>
      </c>
      <c r="D87" s="11">
        <f t="shared" si="4"/>
        <v>988.6218500851548</v>
      </c>
      <c r="E87" s="2">
        <v>138</v>
      </c>
      <c r="F87" s="2">
        <f t="shared" si="5"/>
        <v>136.20507693480894</v>
      </c>
      <c r="G87" s="2">
        <f t="shared" si="7"/>
        <v>1.7949230651910568</v>
      </c>
    </row>
    <row r="88" spans="1:7" ht="12.75">
      <c r="A88" s="2">
        <f aca="true" t="shared" si="9" ref="A88:A119">E88/12*87.1</f>
        <v>987.1333333333333</v>
      </c>
      <c r="B88" s="2">
        <f t="shared" si="8"/>
        <v>974.0911924357044</v>
      </c>
      <c r="C88" s="11">
        <f t="shared" si="3"/>
        <v>13.042140897628883</v>
      </c>
      <c r="D88" s="11">
        <f t="shared" si="4"/>
        <v>974.0911924357044</v>
      </c>
      <c r="E88" s="2">
        <v>136</v>
      </c>
      <c r="F88" s="2">
        <f t="shared" si="5"/>
        <v>134.20314935968375</v>
      </c>
      <c r="G88" s="2">
        <f aca="true" t="shared" si="10" ref="G88:G119">E88-F88</f>
        <v>1.7968506403162507</v>
      </c>
    </row>
    <row r="89" spans="1:7" ht="12.75">
      <c r="A89" s="2">
        <f t="shared" si="9"/>
        <v>972.6166666666666</v>
      </c>
      <c r="B89" s="2">
        <f t="shared" si="8"/>
        <v>959.5601147312981</v>
      </c>
      <c r="C89" s="11">
        <f aca="true" t="shared" si="11" ref="C89:C147">A89-B89</f>
        <v>13.056551935368475</v>
      </c>
      <c r="D89" s="11">
        <f aca="true" t="shared" si="12" ref="D89:D147">IF(C89&lt;$D$4,A89-$D$4,B89)</f>
        <v>959.5601147312981</v>
      </c>
      <c r="E89" s="2">
        <v>134</v>
      </c>
      <c r="F89" s="2">
        <f aca="true" t="shared" si="13" ref="F89:F147">D89*12/87.1</f>
        <v>132.20116391246358</v>
      </c>
      <c r="G89" s="2">
        <f t="shared" si="10"/>
        <v>1.798836087536415</v>
      </c>
    </row>
    <row r="90" spans="1:7" ht="12.75">
      <c r="A90" s="2">
        <f t="shared" si="9"/>
        <v>958.0999999999999</v>
      </c>
      <c r="B90" s="2">
        <f t="shared" si="8"/>
        <v>945.0285977562348</v>
      </c>
      <c r="C90" s="11">
        <f t="shared" si="11"/>
        <v>13.071402243765078</v>
      </c>
      <c r="D90" s="11">
        <f t="shared" si="12"/>
        <v>945.0285977562348</v>
      </c>
      <c r="E90" s="2">
        <v>132</v>
      </c>
      <c r="F90" s="2">
        <f t="shared" si="13"/>
        <v>130.19911794574992</v>
      </c>
      <c r="G90" s="2">
        <f t="shared" si="10"/>
        <v>1.8008820542500814</v>
      </c>
    </row>
    <row r="91" spans="1:7" ht="12.75">
      <c r="A91" s="2">
        <f t="shared" si="9"/>
        <v>943.5833333333334</v>
      </c>
      <c r="B91" s="2">
        <f t="shared" si="8"/>
        <v>930.4966211039616</v>
      </c>
      <c r="C91" s="11">
        <f t="shared" si="11"/>
        <v>13.086712229371756</v>
      </c>
      <c r="D91" s="11">
        <f t="shared" si="12"/>
        <v>930.4966211039616</v>
      </c>
      <c r="E91" s="2">
        <v>130</v>
      </c>
      <c r="F91" s="2">
        <f t="shared" si="13"/>
        <v>128.19700864807737</v>
      </c>
      <c r="G91" s="2">
        <f t="shared" si="10"/>
        <v>1.8029913519226284</v>
      </c>
    </row>
    <row r="92" spans="1:7" ht="12.75">
      <c r="A92" s="2">
        <f t="shared" si="9"/>
        <v>929.0666666666666</v>
      </c>
      <c r="B92" s="2">
        <f t="shared" si="8"/>
        <v>915.9641630833161</v>
      </c>
      <c r="C92" s="11">
        <f t="shared" si="11"/>
        <v>13.10250358335054</v>
      </c>
      <c r="D92" s="11">
        <f t="shared" si="12"/>
        <v>915.9641630833161</v>
      </c>
      <c r="E92" s="2">
        <v>128</v>
      </c>
      <c r="F92" s="2">
        <f t="shared" si="13"/>
        <v>126.19483303099648</v>
      </c>
      <c r="G92" s="2">
        <f t="shared" si="10"/>
        <v>1.8051669690035226</v>
      </c>
    </row>
    <row r="93" spans="1:7" ht="12.75">
      <c r="A93" s="2">
        <f t="shared" si="9"/>
        <v>914.55</v>
      </c>
      <c r="B93" s="2">
        <f t="shared" si="8"/>
        <v>901.4312006157685</v>
      </c>
      <c r="C93" s="11">
        <f t="shared" si="11"/>
        <v>13.118799384231465</v>
      </c>
      <c r="D93" s="11">
        <f t="shared" si="12"/>
        <v>901.4312006157685</v>
      </c>
      <c r="E93" s="2">
        <v>126</v>
      </c>
      <c r="F93" s="2">
        <f t="shared" si="13"/>
        <v>124.19258791491646</v>
      </c>
      <c r="G93" s="2">
        <f t="shared" si="10"/>
        <v>1.8074120850835413</v>
      </c>
    </row>
    <row r="94" spans="1:7" ht="12.75">
      <c r="A94" s="2">
        <f t="shared" si="9"/>
        <v>900.0333333333333</v>
      </c>
      <c r="B94" s="2">
        <f t="shared" si="8"/>
        <v>886.8977091226291</v>
      </c>
      <c r="C94" s="11">
        <f t="shared" si="11"/>
        <v>13.135624210704236</v>
      </c>
      <c r="D94" s="11">
        <f t="shared" si="12"/>
        <v>886.8977091226291</v>
      </c>
      <c r="E94" s="2">
        <v>124</v>
      </c>
      <c r="F94" s="2">
        <f t="shared" si="13"/>
        <v>122.19026991356544</v>
      </c>
      <c r="G94" s="2">
        <f t="shared" si="10"/>
        <v>1.8097300864345556</v>
      </c>
    </row>
    <row r="95" spans="1:7" ht="12.75">
      <c r="A95" s="2">
        <f t="shared" si="9"/>
        <v>885.5166666666665</v>
      </c>
      <c r="B95" s="2">
        <f t="shared" si="8"/>
        <v>872.3636624010644</v>
      </c>
      <c r="C95" s="11">
        <f t="shared" si="11"/>
        <v>13.153004265602135</v>
      </c>
      <c r="D95" s="11">
        <f t="shared" si="12"/>
        <v>872.3636624010644</v>
      </c>
      <c r="E95" s="2">
        <v>122</v>
      </c>
      <c r="F95" s="2">
        <f t="shared" si="13"/>
        <v>120.18787541690901</v>
      </c>
      <c r="G95" s="2">
        <f t="shared" si="10"/>
        <v>1.8121245830909913</v>
      </c>
    </row>
    <row r="96" spans="1:7" ht="12.75">
      <c r="A96" s="2">
        <f t="shared" si="9"/>
        <v>871</v>
      </c>
      <c r="B96" s="2">
        <f t="shared" si="8"/>
        <v>857.8290324876039</v>
      </c>
      <c r="C96" s="11">
        <f t="shared" si="11"/>
        <v>13.170967512396146</v>
      </c>
      <c r="D96" s="11">
        <f t="shared" si="12"/>
        <v>857.8290324876039</v>
      </c>
      <c r="E96" s="2">
        <v>120</v>
      </c>
      <c r="F96" s="2">
        <f t="shared" si="13"/>
        <v>118.18540057234497</v>
      </c>
      <c r="G96" s="2">
        <f t="shared" si="10"/>
        <v>1.8145994276550255</v>
      </c>
    </row>
    <row r="97" spans="1:7" ht="12.75">
      <c r="A97" s="2">
        <f t="shared" si="9"/>
        <v>856.4833333333333</v>
      </c>
      <c r="B97" s="2">
        <f t="shared" si="8"/>
        <v>843.293789507633</v>
      </c>
      <c r="C97" s="11">
        <f t="shared" si="11"/>
        <v>13.189543825700298</v>
      </c>
      <c r="D97" s="11">
        <f t="shared" si="12"/>
        <v>843.293789507633</v>
      </c>
      <c r="E97" s="2">
        <v>118</v>
      </c>
      <c r="F97" s="2">
        <f t="shared" si="13"/>
        <v>116.18284126396783</v>
      </c>
      <c r="G97" s="2">
        <f t="shared" si="10"/>
        <v>1.8171587360321695</v>
      </c>
    </row>
    <row r="98" spans="1:7" ht="12.75">
      <c r="A98" s="2">
        <f t="shared" si="9"/>
        <v>841.9666666666666</v>
      </c>
      <c r="B98" s="2">
        <f t="shared" si="8"/>
        <v>828.7579015091724</v>
      </c>
      <c r="C98" s="11">
        <f t="shared" si="11"/>
        <v>13.208765157494213</v>
      </c>
      <c r="D98" s="11">
        <f t="shared" si="12"/>
        <v>828.7579015091724</v>
      </c>
      <c r="E98" s="2">
        <v>116</v>
      </c>
      <c r="F98" s="2">
        <f t="shared" si="13"/>
        <v>114.18019308966784</v>
      </c>
      <c r="G98" s="2">
        <f t="shared" si="10"/>
        <v>1.8198069103321615</v>
      </c>
    </row>
    <row r="99" spans="1:7" ht="12.75">
      <c r="A99" s="2">
        <f t="shared" si="9"/>
        <v>827.4499999999999</v>
      </c>
      <c r="B99" s="2">
        <f t="shared" si="8"/>
        <v>814.2213342789852</v>
      </c>
      <c r="C99" s="11">
        <f t="shared" si="11"/>
        <v>13.22866572101475</v>
      </c>
      <c r="D99" s="11">
        <f t="shared" si="12"/>
        <v>814.2213342789852</v>
      </c>
      <c r="E99" s="2">
        <v>114</v>
      </c>
      <c r="F99" s="2">
        <f t="shared" si="13"/>
        <v>112.17745133579591</v>
      </c>
      <c r="G99" s="2">
        <f t="shared" si="10"/>
        <v>1.822548664204092</v>
      </c>
    </row>
    <row r="100" spans="1:7" ht="12.75">
      <c r="A100" s="2">
        <f t="shared" si="9"/>
        <v>812.9333333333333</v>
      </c>
      <c r="B100" s="2">
        <f t="shared" si="8"/>
        <v>799.6840511387844</v>
      </c>
      <c r="C100" s="11">
        <f t="shared" si="11"/>
        <v>13.249282194548869</v>
      </c>
      <c r="D100" s="11">
        <f t="shared" si="12"/>
        <v>799.6840511387844</v>
      </c>
      <c r="E100" s="2">
        <v>112</v>
      </c>
      <c r="F100" s="2">
        <f t="shared" si="13"/>
        <v>110.17461094908626</v>
      </c>
      <c r="G100" s="2">
        <f t="shared" si="10"/>
        <v>1.825389050913742</v>
      </c>
    </row>
    <row r="101" spans="1:7" ht="12.75">
      <c r="A101" s="2">
        <f t="shared" si="9"/>
        <v>798.4166666666665</v>
      </c>
      <c r="B101" s="2">
        <f t="shared" si="8"/>
        <v>785.1460127189789</v>
      </c>
      <c r="C101" s="11">
        <f t="shared" si="11"/>
        <v>13.270653947687606</v>
      </c>
      <c r="D101" s="11">
        <f t="shared" si="12"/>
        <v>785.1460127189789</v>
      </c>
      <c r="E101" s="2">
        <v>110</v>
      </c>
      <c r="F101" s="2">
        <f t="shared" si="13"/>
        <v>108.17166650548505</v>
      </c>
      <c r="G101" s="2">
        <f t="shared" si="10"/>
        <v>1.8283334945149505</v>
      </c>
    </row>
    <row r="102" spans="1:7" ht="12.75">
      <c r="A102" s="2">
        <f t="shared" si="9"/>
        <v>783.9</v>
      </c>
      <c r="B102" s="2">
        <f t="shared" si="8"/>
        <v>770.6071767070142</v>
      </c>
      <c r="C102" s="11">
        <f t="shared" si="11"/>
        <v>13.292823292985759</v>
      </c>
      <c r="D102" s="11">
        <f t="shared" si="12"/>
        <v>770.6071767070142</v>
      </c>
      <c r="E102" s="2">
        <v>108</v>
      </c>
      <c r="F102" s="2">
        <f t="shared" si="13"/>
        <v>106.16861217547843</v>
      </c>
      <c r="G102" s="2">
        <f t="shared" si="10"/>
        <v>1.8313878245215705</v>
      </c>
    </row>
    <row r="103" spans="1:7" ht="12.75">
      <c r="A103" s="2">
        <f t="shared" si="9"/>
        <v>769.3833333333333</v>
      </c>
      <c r="B103" s="2">
        <f t="shared" si="8"/>
        <v>756.0674975669081</v>
      </c>
      <c r="C103" s="11">
        <f t="shared" si="11"/>
        <v>13.315835766425266</v>
      </c>
      <c r="D103" s="11">
        <f t="shared" si="12"/>
        <v>756.0674975669081</v>
      </c>
      <c r="E103" s="2">
        <v>106</v>
      </c>
      <c r="F103" s="2">
        <f t="shared" si="13"/>
        <v>104.16544168545232</v>
      </c>
      <c r="G103" s="2">
        <f t="shared" si="10"/>
        <v>1.834558314547678</v>
      </c>
    </row>
    <row r="104" spans="1:7" ht="12.75">
      <c r="A104" s="2">
        <f t="shared" si="9"/>
        <v>754.8666666666666</v>
      </c>
      <c r="B104" s="2">
        <f t="shared" si="8"/>
        <v>741.5269262260665</v>
      </c>
      <c r="C104" s="11">
        <f t="shared" si="11"/>
        <v>13.339740440600053</v>
      </c>
      <c r="D104" s="11">
        <f t="shared" si="12"/>
        <v>741.5269262260665</v>
      </c>
      <c r="E104" s="2">
        <v>104</v>
      </c>
      <c r="F104" s="2">
        <f t="shared" si="13"/>
        <v>102.1621482745442</v>
      </c>
      <c r="G104" s="2">
        <f t="shared" si="10"/>
        <v>1.8378517254558062</v>
      </c>
    </row>
    <row r="105" spans="1:7" ht="12.75">
      <c r="A105" s="2">
        <f t="shared" si="9"/>
        <v>740.3499999999999</v>
      </c>
      <c r="B105" s="2">
        <f t="shared" si="8"/>
        <v>726.9854097248252</v>
      </c>
      <c r="C105" s="11">
        <f t="shared" si="11"/>
        <v>13.364590275174692</v>
      </c>
      <c r="D105" s="11">
        <f t="shared" si="12"/>
        <v>726.9854097248252</v>
      </c>
      <c r="E105" s="2">
        <v>102</v>
      </c>
      <c r="F105" s="2">
        <f t="shared" si="13"/>
        <v>100.15872464635939</v>
      </c>
      <c r="G105" s="2">
        <f t="shared" si="10"/>
        <v>1.8412753536406115</v>
      </c>
    </row>
    <row r="106" spans="1:7" ht="12.75">
      <c r="A106" s="2">
        <f t="shared" si="9"/>
        <v>725.8333333333334</v>
      </c>
      <c r="B106" s="2">
        <f t="shared" si="8"/>
        <v>712.4428908234339</v>
      </c>
      <c r="C106" s="11">
        <f t="shared" si="11"/>
        <v>13.390442509899458</v>
      </c>
      <c r="D106" s="11">
        <f t="shared" si="12"/>
        <v>712.4428908234339</v>
      </c>
      <c r="E106" s="2">
        <v>100</v>
      </c>
      <c r="F106" s="2">
        <f t="shared" si="13"/>
        <v>98.15516291482442</v>
      </c>
      <c r="G106" s="2">
        <f t="shared" si="10"/>
        <v>1.844837085175584</v>
      </c>
    </row>
    <row r="107" spans="1:7" ht="12.75">
      <c r="A107" s="2">
        <f t="shared" si="9"/>
        <v>711.3166666666666</v>
      </c>
      <c r="B107" s="2">
        <f t="shared" si="8"/>
        <v>697.899307560326</v>
      </c>
      <c r="C107" s="11">
        <f t="shared" si="11"/>
        <v>13.417359106340655</v>
      </c>
      <c r="D107" s="11">
        <f t="shared" si="12"/>
        <v>697.899307560326</v>
      </c>
      <c r="E107" s="2">
        <v>98</v>
      </c>
      <c r="F107" s="2">
        <f t="shared" si="13"/>
        <v>96.15145454332851</v>
      </c>
      <c r="G107" s="2">
        <f t="shared" si="10"/>
        <v>1.8485454566714878</v>
      </c>
    </row>
    <row r="108" spans="1:7" ht="12.75">
      <c r="A108" s="2">
        <f t="shared" si="9"/>
        <v>696.8</v>
      </c>
      <c r="B108" s="2">
        <f t="shared" si="8"/>
        <v>683.354592754472</v>
      </c>
      <c r="C108" s="11">
        <f t="shared" si="11"/>
        <v>13.445407245527917</v>
      </c>
      <c r="D108" s="11">
        <f t="shared" si="12"/>
        <v>683.354592754472</v>
      </c>
      <c r="E108" s="2">
        <v>96</v>
      </c>
      <c r="F108" s="2">
        <f t="shared" si="13"/>
        <v>94.14759027616148</v>
      </c>
      <c r="G108" s="2">
        <f t="shared" si="10"/>
        <v>1.8524097238385195</v>
      </c>
    </row>
    <row r="109" spans="1:7" ht="12.75">
      <c r="A109" s="2">
        <f t="shared" si="9"/>
        <v>682.2833333333333</v>
      </c>
      <c r="B109" s="2">
        <f t="shared" si="8"/>
        <v>668.808673443369</v>
      </c>
      <c r="C109" s="11">
        <f t="shared" si="11"/>
        <v>13.4746598899643</v>
      </c>
      <c r="D109" s="11">
        <f t="shared" si="12"/>
        <v>668.808673443369</v>
      </c>
      <c r="E109" s="2">
        <v>94</v>
      </c>
      <c r="F109" s="2">
        <f t="shared" si="13"/>
        <v>92.14356006108413</v>
      </c>
      <c r="G109" s="2">
        <f t="shared" si="10"/>
        <v>1.8564399389158694</v>
      </c>
    </row>
    <row r="110" spans="1:7" ht="12.75">
      <c r="A110" s="2">
        <f t="shared" si="9"/>
        <v>667.7666666666667</v>
      </c>
      <c r="B110" s="2">
        <f t="shared" si="8"/>
        <v>654.2614702467341</v>
      </c>
      <c r="C110" s="11">
        <f t="shared" si="11"/>
        <v>13.505196419932531</v>
      </c>
      <c r="D110" s="11">
        <f t="shared" si="12"/>
        <v>654.2614702467341</v>
      </c>
      <c r="E110" s="2">
        <v>92</v>
      </c>
      <c r="F110" s="2">
        <f t="shared" si="13"/>
        <v>90.13935296166258</v>
      </c>
      <c r="G110" s="2">
        <f t="shared" si="10"/>
        <v>1.8606470383374187</v>
      </c>
    </row>
    <row r="111" spans="1:7" ht="12.75">
      <c r="A111" s="2">
        <f t="shared" si="9"/>
        <v>653.25</v>
      </c>
      <c r="B111" s="2">
        <f t="shared" si="8"/>
        <v>639.7128966441674</v>
      </c>
      <c r="C111" s="11">
        <f t="shared" si="11"/>
        <v>13.537103355832642</v>
      </c>
      <c r="D111" s="11">
        <f t="shared" si="12"/>
        <v>639.7128966441674</v>
      </c>
      <c r="E111" s="2">
        <v>90</v>
      </c>
      <c r="F111" s="2">
        <f t="shared" si="13"/>
        <v>88.13495705774982</v>
      </c>
      <c r="G111" s="2">
        <f t="shared" si="10"/>
        <v>1.8650429422501844</v>
      </c>
    </row>
    <row r="112" spans="1:7" ht="12.75">
      <c r="A112" s="2">
        <f t="shared" si="9"/>
        <v>638.7333333333332</v>
      </c>
      <c r="B112" s="2">
        <f t="shared" si="8"/>
        <v>625.1628581528879</v>
      </c>
      <c r="C112" s="11">
        <f t="shared" si="11"/>
        <v>13.570475180445328</v>
      </c>
      <c r="D112" s="11">
        <f t="shared" si="12"/>
        <v>625.1628581528879</v>
      </c>
      <c r="E112" s="2">
        <v>88</v>
      </c>
      <c r="F112" s="2">
        <f t="shared" si="13"/>
        <v>86.1303593322004</v>
      </c>
      <c r="G112" s="2">
        <f t="shared" si="10"/>
        <v>1.869640667799601</v>
      </c>
    </row>
    <row r="113" spans="1:7" ht="12.75">
      <c r="A113" s="2">
        <f t="shared" si="9"/>
        <v>624.2166666666667</v>
      </c>
      <c r="B113" s="2">
        <f t="shared" si="8"/>
        <v>610.6112513890116</v>
      </c>
      <c r="C113" s="11">
        <f t="shared" si="11"/>
        <v>13.605415277655084</v>
      </c>
      <c r="D113" s="11">
        <f t="shared" si="12"/>
        <v>610.6112513890116</v>
      </c>
      <c r="E113" s="2">
        <v>86</v>
      </c>
      <c r="F113" s="2">
        <f t="shared" si="13"/>
        <v>84.12554554154006</v>
      </c>
      <c r="G113" s="2">
        <f t="shared" si="10"/>
        <v>1.8744544584599367</v>
      </c>
    </row>
    <row r="114" spans="1:7" ht="12.75">
      <c r="A114" s="2">
        <f t="shared" si="9"/>
        <v>609.6999999999999</v>
      </c>
      <c r="B114" s="2">
        <f t="shared" si="8"/>
        <v>596.0579629926347</v>
      </c>
      <c r="C114" s="11">
        <f t="shared" si="11"/>
        <v>13.642037007365275</v>
      </c>
      <c r="D114" s="11">
        <f t="shared" si="12"/>
        <v>596.0579629926347</v>
      </c>
      <c r="E114" s="2">
        <v>84</v>
      </c>
      <c r="F114" s="2">
        <f t="shared" si="13"/>
        <v>82.1205000678716</v>
      </c>
      <c r="G114" s="2">
        <f t="shared" si="10"/>
        <v>1.8794999321283967</v>
      </c>
    </row>
    <row r="115" spans="1:7" ht="12.75">
      <c r="A115" s="2">
        <f t="shared" si="9"/>
        <v>595.1833333333333</v>
      </c>
      <c r="B115" s="2">
        <f t="shared" si="8"/>
        <v>581.5028683930726</v>
      </c>
      <c r="C115" s="11">
        <f t="shared" si="11"/>
        <v>13.680464940260663</v>
      </c>
      <c r="D115" s="11">
        <f t="shared" si="12"/>
        <v>581.5028683930726</v>
      </c>
      <c r="E115" s="2">
        <v>82</v>
      </c>
      <c r="F115" s="2">
        <f t="shared" si="13"/>
        <v>80.11520574875857</v>
      </c>
      <c r="G115" s="2">
        <f t="shared" si="10"/>
        <v>1.8847942512414306</v>
      </c>
    </row>
    <row r="116" spans="1:7" ht="12.75">
      <c r="A116" s="2">
        <f t="shared" si="9"/>
        <v>580.6666666666666</v>
      </c>
      <c r="B116" s="2">
        <f t="shared" si="8"/>
        <v>566.9458303857674</v>
      </c>
      <c r="C116" s="11">
        <f t="shared" si="11"/>
        <v>13.72083628089922</v>
      </c>
      <c r="D116" s="11">
        <f t="shared" si="12"/>
        <v>566.9458303857674</v>
      </c>
      <c r="E116" s="2">
        <v>80</v>
      </c>
      <c r="F116" s="2">
        <f t="shared" si="13"/>
        <v>78.109643681162</v>
      </c>
      <c r="G116" s="2">
        <f t="shared" si="10"/>
        <v>1.890356318838002</v>
      </c>
    </row>
    <row r="117" spans="1:7" ht="12.75">
      <c r="A117" s="2">
        <f t="shared" si="9"/>
        <v>566.15</v>
      </c>
      <c r="B117" s="2">
        <f t="shared" si="8"/>
        <v>552.3866974864319</v>
      </c>
      <c r="C117" s="11">
        <f t="shared" si="11"/>
        <v>13.763302513568078</v>
      </c>
      <c r="D117" s="11">
        <f t="shared" si="12"/>
        <v>552.3866974864319</v>
      </c>
      <c r="E117" s="2">
        <v>78</v>
      </c>
      <c r="F117" s="2">
        <f t="shared" si="13"/>
        <v>76.10379299468637</v>
      </c>
      <c r="G117" s="2">
        <f t="shared" si="10"/>
        <v>1.8962070053136273</v>
      </c>
    </row>
    <row r="118" spans="1:7" ht="12.75">
      <c r="A118" s="2">
        <f t="shared" si="9"/>
        <v>551.6333333333333</v>
      </c>
      <c r="B118" s="2">
        <f t="shared" si="8"/>
        <v>537.8253020205864</v>
      </c>
      <c r="C118" s="11">
        <f t="shared" si="11"/>
        <v>13.808031312746948</v>
      </c>
      <c r="D118" s="11">
        <f t="shared" si="12"/>
        <v>537.8253020205864</v>
      </c>
      <c r="E118" s="2">
        <v>76</v>
      </c>
      <c r="F118" s="2">
        <f t="shared" si="13"/>
        <v>74.09763058837011</v>
      </c>
      <c r="G118" s="2">
        <f t="shared" si="10"/>
        <v>1.9023694116298913</v>
      </c>
    </row>
    <row r="119" spans="1:7" ht="12.75">
      <c r="A119" s="2">
        <f t="shared" si="9"/>
        <v>537.1166666666667</v>
      </c>
      <c r="B119" s="2">
        <f t="shared" si="8"/>
        <v>523.2614578974054</v>
      </c>
      <c r="C119" s="11">
        <f t="shared" si="11"/>
        <v>13.855208769261253</v>
      </c>
      <c r="D119" s="11">
        <f t="shared" si="12"/>
        <v>523.2614578974054</v>
      </c>
      <c r="E119" s="2">
        <v>74</v>
      </c>
      <c r="F119" s="2">
        <f t="shared" si="13"/>
        <v>72.09113082398238</v>
      </c>
      <c r="G119" s="2">
        <f t="shared" si="10"/>
        <v>1.9088691760176175</v>
      </c>
    </row>
    <row r="120" spans="1:7" ht="12.75">
      <c r="A120" s="2">
        <f aca="true" t="shared" si="14" ref="A120:A147">E120/12*87.1</f>
        <v>522.5999999999999</v>
      </c>
      <c r="B120" s="2">
        <f t="shared" si="8"/>
        <v>508.69495800517603</v>
      </c>
      <c r="C120" s="11">
        <f t="shared" si="11"/>
        <v>13.905041994823875</v>
      </c>
      <c r="D120" s="11">
        <f t="shared" si="12"/>
        <v>508.69495800517603</v>
      </c>
      <c r="E120" s="2">
        <v>72</v>
      </c>
      <c r="F120" s="2">
        <f t="shared" si="13"/>
        <v>70.08426516718843</v>
      </c>
      <c r="G120" s="2">
        <f aca="true" t="shared" si="15" ref="G120:G147">E120-F120</f>
        <v>1.915734832811566</v>
      </c>
    </row>
    <row r="121" spans="1:7" ht="12.75">
      <c r="A121" s="2">
        <f t="shared" si="14"/>
        <v>508.08333333333326</v>
      </c>
      <c r="B121" s="2">
        <f t="shared" si="8"/>
        <v>494.1255711509999</v>
      </c>
      <c r="C121" s="11">
        <f t="shared" si="11"/>
        <v>13.95776218233334</v>
      </c>
      <c r="D121" s="11">
        <f t="shared" si="12"/>
        <v>494.1255711509999</v>
      </c>
      <c r="E121" s="2">
        <v>70</v>
      </c>
      <c r="F121" s="2">
        <f t="shared" si="13"/>
        <v>68.07700176592422</v>
      </c>
      <c r="G121" s="2">
        <f t="shared" si="15"/>
        <v>1.9229982340757772</v>
      </c>
    </row>
    <row r="122" spans="1:7" ht="12.75">
      <c r="A122" s="2">
        <f t="shared" si="14"/>
        <v>493.56666666666666</v>
      </c>
      <c r="B122" s="2">
        <f t="shared" si="8"/>
        <v>479.553038448703</v>
      </c>
      <c r="C122" s="11">
        <f t="shared" si="11"/>
        <v>14.013628217963685</v>
      </c>
      <c r="D122" s="11">
        <f t="shared" si="12"/>
        <v>479.553038448703</v>
      </c>
      <c r="E122" s="2">
        <v>68</v>
      </c>
      <c r="F122" s="2">
        <f t="shared" si="13"/>
        <v>66.06930495274898</v>
      </c>
      <c r="G122" s="2">
        <f t="shared" si="15"/>
        <v>1.930695047251021</v>
      </c>
    </row>
    <row r="123" spans="1:7" ht="12.75">
      <c r="A123" s="2">
        <f t="shared" si="14"/>
        <v>479.04999999999995</v>
      </c>
      <c r="B123" s="2">
        <f t="shared" si="8"/>
        <v>464.97706903503075</v>
      </c>
      <c r="C123" s="11">
        <f t="shared" si="11"/>
        <v>14.072930964969203</v>
      </c>
      <c r="D123" s="11">
        <f t="shared" si="12"/>
        <v>464.97706903503075</v>
      </c>
      <c r="E123" s="2">
        <v>66</v>
      </c>
      <c r="F123" s="2">
        <f t="shared" si="13"/>
        <v>64.06113465465407</v>
      </c>
      <c r="G123" s="2">
        <f t="shared" si="15"/>
        <v>1.9388653453459312</v>
      </c>
    </row>
    <row r="124" spans="1:7" ht="12.75">
      <c r="A124" s="2">
        <f t="shared" si="14"/>
        <v>464.5333333333333</v>
      </c>
      <c r="B124" s="2">
        <f t="shared" si="8"/>
        <v>450.3973349633882</v>
      </c>
      <c r="C124" s="11">
        <f t="shared" si="11"/>
        <v>14.135998369945128</v>
      </c>
      <c r="D124" s="11">
        <f t="shared" si="12"/>
        <v>450.3973349633882</v>
      </c>
      <c r="E124" s="2">
        <v>64</v>
      </c>
      <c r="F124" s="2">
        <f t="shared" si="13"/>
        <v>62.0524456895598</v>
      </c>
      <c r="G124" s="2">
        <f t="shared" si="15"/>
        <v>1.9475543104402036</v>
      </c>
    </row>
    <row r="125" spans="1:7" ht="12.75">
      <c r="A125" s="2">
        <f t="shared" si="14"/>
        <v>450.01666666666665</v>
      </c>
      <c r="B125" s="2">
        <f t="shared" si="8"/>
        <v>435.813465084348</v>
      </c>
      <c r="C125" s="11">
        <f t="shared" si="11"/>
        <v>14.203201582318627</v>
      </c>
      <c r="D125" s="11">
        <f t="shared" si="12"/>
        <v>435.813465084348</v>
      </c>
      <c r="E125" s="2">
        <v>62</v>
      </c>
      <c r="F125" s="2">
        <f t="shared" si="13"/>
        <v>60.04318692321672</v>
      </c>
      <c r="G125" s="2">
        <f t="shared" si="15"/>
        <v>1.956813076783277</v>
      </c>
    </row>
    <row r="126" spans="1:7" ht="12.75">
      <c r="A126" s="2">
        <f t="shared" si="14"/>
        <v>435.5</v>
      </c>
      <c r="B126" s="2">
        <f t="shared" si="8"/>
        <v>421.22503766971204</v>
      </c>
      <c r="C126" s="11">
        <f t="shared" si="11"/>
        <v>14.274962330287963</v>
      </c>
      <c r="D126" s="11">
        <f t="shared" si="12"/>
        <v>421.22503766971204</v>
      </c>
      <c r="E126" s="2">
        <v>60</v>
      </c>
      <c r="F126" s="2">
        <f t="shared" si="13"/>
        <v>58.03330025300281</v>
      </c>
      <c r="G126" s="2">
        <f t="shared" si="15"/>
        <v>1.9666997469971932</v>
      </c>
    </row>
    <row r="127" spans="1:7" ht="12.75">
      <c r="A127" s="2">
        <f t="shared" si="14"/>
        <v>420.9833333333333</v>
      </c>
      <c r="B127" s="2">
        <f t="shared" si="8"/>
        <v>406.6315714676229</v>
      </c>
      <c r="C127" s="11">
        <f t="shared" si="11"/>
        <v>14.351761865710387</v>
      </c>
      <c r="D127" s="11">
        <f t="shared" si="12"/>
        <v>406.6315714676229</v>
      </c>
      <c r="E127" s="2">
        <v>58</v>
      </c>
      <c r="F127" s="2">
        <f t="shared" si="13"/>
        <v>56.02271937556228</v>
      </c>
      <c r="G127" s="2">
        <f t="shared" si="15"/>
        <v>1.977280624437718</v>
      </c>
    </row>
    <row r="128" spans="1:7" ht="12.75">
      <c r="A128" s="2">
        <f t="shared" si="14"/>
        <v>406.46666666666664</v>
      </c>
      <c r="B128" s="2">
        <f t="shared" si="8"/>
        <v>392.0325147838558</v>
      </c>
      <c r="C128" s="11">
        <f t="shared" si="11"/>
        <v>14.434151882810852</v>
      </c>
      <c r="D128" s="11">
        <f t="shared" si="12"/>
        <v>392.0325147838558</v>
      </c>
      <c r="E128" s="2">
        <v>56</v>
      </c>
      <c r="F128" s="2">
        <f t="shared" si="13"/>
        <v>54.01136828250597</v>
      </c>
      <c r="G128" s="2">
        <f t="shared" si="15"/>
        <v>1.9886317174940302</v>
      </c>
    </row>
    <row r="129" spans="1:7" ht="12.75">
      <c r="A129" s="2">
        <f t="shared" si="14"/>
        <v>391.95</v>
      </c>
      <c r="B129" s="2">
        <f t="shared" si="8"/>
        <v>377.42723206004575</v>
      </c>
      <c r="C129" s="11">
        <f t="shared" si="11"/>
        <v>14.522767939954235</v>
      </c>
      <c r="D129" s="11">
        <f t="shared" si="12"/>
        <v>377.42723206004575</v>
      </c>
      <c r="E129" s="2">
        <v>54</v>
      </c>
      <c r="F129" s="2">
        <f t="shared" si="13"/>
        <v>51.99915941125774</v>
      </c>
      <c r="G129" s="2">
        <f t="shared" si="15"/>
        <v>2.000840588742257</v>
      </c>
    </row>
    <row r="130" spans="1:7" ht="12.75">
      <c r="A130" s="2">
        <f t="shared" si="14"/>
        <v>377.4333333333333</v>
      </c>
      <c r="B130" s="2">
        <f t="shared" si="8"/>
        <v>362.81498725039376</v>
      </c>
      <c r="C130" s="11">
        <f t="shared" si="11"/>
        <v>14.618346082939524</v>
      </c>
      <c r="D130" s="11">
        <f t="shared" si="12"/>
        <v>362.81498725039376</v>
      </c>
      <c r="E130" s="2">
        <v>52</v>
      </c>
      <c r="F130" s="2">
        <f t="shared" si="13"/>
        <v>49.98599135481889</v>
      </c>
      <c r="G130" s="2">
        <f t="shared" si="15"/>
        <v>2.0140086451811072</v>
      </c>
    </row>
    <row r="131" spans="1:7" ht="12.75">
      <c r="A131" s="2">
        <f t="shared" si="14"/>
        <v>362.9166666666667</v>
      </c>
      <c r="B131" s="2">
        <f aca="true" t="shared" si="16" ref="B131:B147">SQRT((SQRT(A131^2-$D$12^2)-$D$11-$D$5)^2-$D$18^2)-$D$19</f>
        <v>348.194923065544</v>
      </c>
      <c r="C131" s="11">
        <f t="shared" si="11"/>
        <v>14.721743601122682</v>
      </c>
      <c r="D131" s="11">
        <f t="shared" si="12"/>
        <v>348.194923065544</v>
      </c>
      <c r="E131" s="2">
        <v>50</v>
      </c>
      <c r="F131" s="2">
        <f t="shared" si="13"/>
        <v>47.971746002141536</v>
      </c>
      <c r="G131" s="2">
        <f t="shared" si="15"/>
        <v>2.0282539978584637</v>
      </c>
    </row>
    <row r="132" spans="1:7" ht="12.75">
      <c r="A132" s="2">
        <f t="shared" si="14"/>
        <v>348.4</v>
      </c>
      <c r="B132" s="2">
        <f t="shared" si="16"/>
        <v>333.56603482798585</v>
      </c>
      <c r="C132" s="11">
        <f t="shared" si="11"/>
        <v>14.833965172014132</v>
      </c>
      <c r="D132" s="11">
        <f t="shared" si="12"/>
        <v>333.56603482798585</v>
      </c>
      <c r="E132" s="2">
        <v>48</v>
      </c>
      <c r="F132" s="2">
        <f t="shared" si="13"/>
        <v>45.956284936117456</v>
      </c>
      <c r="G132" s="2">
        <f t="shared" si="15"/>
        <v>2.0437150638825443</v>
      </c>
    </row>
    <row r="133" spans="1:7" ht="12.75">
      <c r="A133" s="2">
        <f t="shared" si="14"/>
        <v>333.8833333333333</v>
      </c>
      <c r="B133" s="2">
        <f t="shared" si="16"/>
        <v>318.9271372255746</v>
      </c>
      <c r="C133" s="11">
        <f t="shared" si="11"/>
        <v>14.956196107758728</v>
      </c>
      <c r="D133" s="11">
        <f t="shared" si="12"/>
        <v>318.9271372255746</v>
      </c>
      <c r="E133" s="2">
        <v>46</v>
      </c>
      <c r="F133" s="2">
        <f t="shared" si="13"/>
        <v>43.93944485312165</v>
      </c>
      <c r="G133" s="2">
        <f t="shared" si="15"/>
        <v>2.0605551468783503</v>
      </c>
    </row>
    <row r="134" spans="1:7" ht="12.75">
      <c r="A134" s="2">
        <f t="shared" si="14"/>
        <v>319.3666666666666</v>
      </c>
      <c r="B134" s="2">
        <f t="shared" si="16"/>
        <v>304.2768215943577</v>
      </c>
      <c r="C134" s="11">
        <f t="shared" si="11"/>
        <v>15.08984507230889</v>
      </c>
      <c r="D134" s="11">
        <f t="shared" si="12"/>
        <v>304.2768215943577</v>
      </c>
      <c r="E134" s="2">
        <v>44</v>
      </c>
      <c r="F134" s="2">
        <f t="shared" si="13"/>
        <v>41.92103167775308</v>
      </c>
      <c r="G134" s="2">
        <f t="shared" si="15"/>
        <v>2.078968322246922</v>
      </c>
    </row>
    <row r="135" spans="1:7" ht="12.75">
      <c r="A135" s="2">
        <f t="shared" si="14"/>
        <v>304.84999999999997</v>
      </c>
      <c r="B135" s="2">
        <f t="shared" si="16"/>
        <v>289.613400408783</v>
      </c>
      <c r="C135" s="11">
        <f t="shared" si="11"/>
        <v>15.236599591216986</v>
      </c>
      <c r="D135" s="11">
        <f t="shared" si="12"/>
        <v>289.613400408783</v>
      </c>
      <c r="E135" s="2">
        <v>42</v>
      </c>
      <c r="F135" s="2">
        <f t="shared" si="13"/>
        <v>39.90081291510213</v>
      </c>
      <c r="G135" s="2">
        <f t="shared" si="15"/>
        <v>2.0991870848978706</v>
      </c>
    </row>
    <row r="136" spans="1:7" ht="12.75">
      <c r="A136" s="2">
        <f t="shared" si="14"/>
        <v>290.3333333333333</v>
      </c>
      <c r="B136" s="2">
        <f t="shared" si="16"/>
        <v>274.93483424739134</v>
      </c>
      <c r="C136" s="11">
        <f t="shared" si="11"/>
        <v>15.398499085941978</v>
      </c>
      <c r="D136" s="11">
        <f t="shared" si="12"/>
        <v>274.93483424739134</v>
      </c>
      <c r="E136" s="2">
        <v>40</v>
      </c>
      <c r="F136" s="2">
        <f t="shared" si="13"/>
        <v>37.87850758861879</v>
      </c>
      <c r="G136" s="2">
        <f t="shared" si="15"/>
        <v>2.1214924113812117</v>
      </c>
    </row>
    <row r="137" spans="1:7" ht="12.75">
      <c r="A137" s="2">
        <f t="shared" si="14"/>
        <v>275.81666666666666</v>
      </c>
      <c r="B137" s="2">
        <f t="shared" si="16"/>
        <v>260.23863437672213</v>
      </c>
      <c r="C137" s="11">
        <f t="shared" si="11"/>
        <v>15.578032289944531</v>
      </c>
      <c r="D137" s="11">
        <f t="shared" si="12"/>
        <v>260.23863437672213</v>
      </c>
      <c r="E137" s="2">
        <v>38</v>
      </c>
      <c r="F137" s="2">
        <f t="shared" si="13"/>
        <v>35.85377281883658</v>
      </c>
      <c r="G137" s="2">
        <f t="shared" si="15"/>
        <v>2.146227181163418</v>
      </c>
    </row>
    <row r="138" spans="1:7" ht="12.75">
      <c r="A138" s="2">
        <f t="shared" si="14"/>
        <v>261.29999999999995</v>
      </c>
      <c r="B138" s="2">
        <f t="shared" si="16"/>
        <v>245.52173082504927</v>
      </c>
      <c r="C138" s="11">
        <f t="shared" si="11"/>
        <v>15.77826917495068</v>
      </c>
      <c r="D138" s="11">
        <f t="shared" si="12"/>
        <v>245.52173082504927</v>
      </c>
      <c r="E138" s="2">
        <v>36</v>
      </c>
      <c r="F138" s="2">
        <f t="shared" si="13"/>
        <v>33.82618564753836</v>
      </c>
      <c r="G138" s="2">
        <f t="shared" si="15"/>
        <v>2.1738143524616405</v>
      </c>
    </row>
    <row r="139" spans="1:7" ht="12.75">
      <c r="A139" s="2">
        <f t="shared" si="14"/>
        <v>246.78333333333333</v>
      </c>
      <c r="B139" s="2">
        <f t="shared" si="16"/>
        <v>230.78029066526983</v>
      </c>
      <c r="C139" s="11">
        <f t="shared" si="11"/>
        <v>16.0030426680635</v>
      </c>
      <c r="D139" s="11">
        <f t="shared" si="12"/>
        <v>230.78029066526983</v>
      </c>
      <c r="E139" s="2">
        <v>34</v>
      </c>
      <c r="F139" s="2">
        <f t="shared" si="13"/>
        <v>31.795218002103766</v>
      </c>
      <c r="G139" s="2">
        <f t="shared" si="15"/>
        <v>2.2047819978962337</v>
      </c>
    </row>
    <row r="140" spans="1:7" ht="12.75">
      <c r="A140" s="2">
        <f t="shared" si="14"/>
        <v>232.26666666666665</v>
      </c>
      <c r="B140" s="2">
        <f t="shared" si="16"/>
        <v>216.00946289781763</v>
      </c>
      <c r="C140" s="11">
        <f t="shared" si="11"/>
        <v>16.257203768849024</v>
      </c>
      <c r="D140" s="11">
        <f t="shared" si="12"/>
        <v>216.00946289781763</v>
      </c>
      <c r="E140" s="2">
        <v>32</v>
      </c>
      <c r="F140" s="2">
        <f t="shared" si="13"/>
        <v>29.760201547345712</v>
      </c>
      <c r="G140" s="2">
        <f t="shared" si="15"/>
        <v>2.239798452654288</v>
      </c>
    </row>
    <row r="141" spans="1:7" ht="12.75">
      <c r="A141" s="2">
        <f t="shared" si="14"/>
        <v>217.75</v>
      </c>
      <c r="B141" s="2">
        <f t="shared" si="16"/>
        <v>201.20301246218293</v>
      </c>
      <c r="C141" s="11">
        <f t="shared" si="11"/>
        <v>16.546987537817074</v>
      </c>
      <c r="D141" s="11">
        <f t="shared" si="12"/>
        <v>201.20301246218293</v>
      </c>
      <c r="E141" s="2">
        <v>30</v>
      </c>
      <c r="F141" s="2">
        <f t="shared" si="13"/>
        <v>27.720277262298456</v>
      </c>
      <c r="G141" s="2">
        <f t="shared" si="15"/>
        <v>2.279722737701544</v>
      </c>
    </row>
    <row r="142" spans="1:7" ht="12.75">
      <c r="A142" s="2">
        <f t="shared" si="14"/>
        <v>203.23333333333332</v>
      </c>
      <c r="B142" s="2">
        <f t="shared" si="16"/>
        <v>186.3527820505256</v>
      </c>
      <c r="C142" s="11">
        <f t="shared" si="11"/>
        <v>16.880551282807716</v>
      </c>
      <c r="D142" s="11">
        <f t="shared" si="12"/>
        <v>186.3527820505256</v>
      </c>
      <c r="E142" s="2">
        <v>28</v>
      </c>
      <c r="F142" s="2">
        <f t="shared" si="13"/>
        <v>25.674321292839352</v>
      </c>
      <c r="G142" s="2">
        <f t="shared" si="15"/>
        <v>2.325678707160648</v>
      </c>
    </row>
    <row r="143" spans="1:7" ht="12.75">
      <c r="A143" s="2">
        <f t="shared" si="14"/>
        <v>188.71666666666664</v>
      </c>
      <c r="B143" s="2">
        <f t="shared" si="16"/>
        <v>171.44787774008736</v>
      </c>
      <c r="C143" s="11">
        <f t="shared" si="11"/>
        <v>17.268788926579276</v>
      </c>
      <c r="D143" s="11">
        <f t="shared" si="12"/>
        <v>171.44787774008736</v>
      </c>
      <c r="E143" s="2">
        <v>26</v>
      </c>
      <c r="F143" s="2">
        <f t="shared" si="13"/>
        <v>23.62083275408781</v>
      </c>
      <c r="G143" s="2">
        <f t="shared" si="15"/>
        <v>2.379167245912189</v>
      </c>
    </row>
    <row r="144" spans="1:7" ht="12.75">
      <c r="A144" s="2">
        <f t="shared" si="14"/>
        <v>174.2</v>
      </c>
      <c r="B144" s="2">
        <f t="shared" si="16"/>
        <v>156.4733946965623</v>
      </c>
      <c r="C144" s="11">
        <f t="shared" si="11"/>
        <v>17.72660530343768</v>
      </c>
      <c r="D144" s="11">
        <f t="shared" si="12"/>
        <v>156.4733946965623</v>
      </c>
      <c r="E144" s="2">
        <v>24</v>
      </c>
      <c r="F144" s="2">
        <f t="shared" si="13"/>
        <v>21.557758167149803</v>
      </c>
      <c r="G144" s="2">
        <f t="shared" si="15"/>
        <v>2.442241832850197</v>
      </c>
    </row>
    <row r="145" spans="1:7" ht="12.75">
      <c r="A145" s="2">
        <f t="shared" si="14"/>
        <v>159.6833333333333</v>
      </c>
      <c r="B145" s="2">
        <f t="shared" si="16"/>
        <v>141.40834194928235</v>
      </c>
      <c r="C145" s="11">
        <f t="shared" si="11"/>
        <v>18.274991384050963</v>
      </c>
      <c r="D145" s="11">
        <f t="shared" si="12"/>
        <v>141.40834194928235</v>
      </c>
      <c r="E145" s="2">
        <v>22</v>
      </c>
      <c r="F145" s="2">
        <f t="shared" si="13"/>
        <v>19.482205549843723</v>
      </c>
      <c r="G145" s="2">
        <f t="shared" si="15"/>
        <v>2.517794450156277</v>
      </c>
    </row>
    <row r="146" spans="1:7" ht="12.75">
      <c r="A146" s="2">
        <f t="shared" si="14"/>
        <v>145.16666666666666</v>
      </c>
      <c r="B146" s="2">
        <f t="shared" si="16"/>
        <v>126.22209484093405</v>
      </c>
      <c r="C146" s="11">
        <f t="shared" si="11"/>
        <v>18.94457182573261</v>
      </c>
      <c r="D146" s="11">
        <f t="shared" si="12"/>
        <v>126.22209484093405</v>
      </c>
      <c r="E146" s="2">
        <v>20</v>
      </c>
      <c r="F146" s="2">
        <f t="shared" si="13"/>
        <v>17.389955661207907</v>
      </c>
      <c r="G146" s="2">
        <f t="shared" si="15"/>
        <v>2.6100443387920933</v>
      </c>
    </row>
    <row r="147" spans="1:7" ht="12.75">
      <c r="A147" s="2">
        <f t="shared" si="14"/>
        <v>130.64999999999998</v>
      </c>
      <c r="B147" s="2">
        <f t="shared" si="16"/>
        <v>110.86795286970342</v>
      </c>
      <c r="C147" s="11">
        <f t="shared" si="11"/>
        <v>19.78204713029656</v>
      </c>
      <c r="D147" s="11">
        <f t="shared" si="12"/>
        <v>110.86795286970342</v>
      </c>
      <c r="E147" s="2">
        <v>18</v>
      </c>
      <c r="F147" s="2">
        <f t="shared" si="13"/>
        <v>15.274574448179576</v>
      </c>
      <c r="G147" s="2">
        <f t="shared" si="15"/>
        <v>2.7254255518204236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B25" sqref="B25"/>
    </sheetView>
  </sheetViews>
  <sheetFormatPr defaultColWidth="9.140625" defaultRowHeight="12.75"/>
  <cols>
    <col min="1" max="7" width="12.7109375" style="0" customWidth="1"/>
  </cols>
  <sheetData>
    <row r="1" s="1" customFormat="1" ht="15.75">
      <c r="A1" s="1" t="s">
        <v>0</v>
      </c>
    </row>
    <row r="3" spans="1:6" s="8" customFormat="1" ht="38.25">
      <c r="A3" s="8" t="s">
        <v>4</v>
      </c>
      <c r="D3" s="8" t="s">
        <v>34</v>
      </c>
      <c r="E3" s="8" t="s">
        <v>35</v>
      </c>
      <c r="F3" s="8" t="s">
        <v>11</v>
      </c>
    </row>
    <row r="4" spans="1:5" ht="12.75">
      <c r="A4" t="s">
        <v>14</v>
      </c>
      <c r="D4">
        <v>13</v>
      </c>
      <c r="E4" s="12">
        <f>D4*12/87.1</f>
        <v>1.791044776119403</v>
      </c>
    </row>
    <row r="5" spans="1:6" ht="12.75">
      <c r="A5" t="s">
        <v>28</v>
      </c>
      <c r="D5">
        <v>1.5</v>
      </c>
      <c r="E5" s="12">
        <f>D5*12/87.1</f>
        <v>0.2066590126291619</v>
      </c>
      <c r="F5" s="3" t="s">
        <v>27</v>
      </c>
    </row>
    <row r="7" spans="1:6" s="7" customFormat="1" ht="38.25">
      <c r="A7" s="7" t="s">
        <v>1</v>
      </c>
      <c r="D7" s="8" t="s">
        <v>34</v>
      </c>
      <c r="E7" s="8" t="s">
        <v>35</v>
      </c>
      <c r="F7" s="7" t="s">
        <v>11</v>
      </c>
    </row>
    <row r="8" spans="1:5" ht="12.75">
      <c r="A8" t="s">
        <v>3</v>
      </c>
      <c r="D8" s="2">
        <f>85</f>
        <v>85</v>
      </c>
      <c r="E8" s="12">
        <f>D8*12/87.1</f>
        <v>11.710677382319174</v>
      </c>
    </row>
    <row r="9" spans="1:6" ht="12.75">
      <c r="A9" t="s">
        <v>5</v>
      </c>
      <c r="D9" s="2">
        <f>10+7/12</f>
        <v>10.583333333333334</v>
      </c>
      <c r="E9" s="12">
        <f>D9*12/87.1</f>
        <v>1.458094144661309</v>
      </c>
      <c r="F9" s="3" t="s">
        <v>12</v>
      </c>
    </row>
    <row r="10" spans="1:6" ht="12.75">
      <c r="A10" t="s">
        <v>6</v>
      </c>
      <c r="D10" s="2">
        <v>54.6</v>
      </c>
      <c r="E10" s="12">
        <f>D10*12/87.1</f>
        <v>7.522388059701494</v>
      </c>
      <c r="F10" s="3" t="s">
        <v>13</v>
      </c>
    </row>
    <row r="11" spans="1:6" ht="12.75">
      <c r="A11" t="s">
        <v>16</v>
      </c>
      <c r="D11" s="2">
        <f>D9/2</f>
        <v>5.291666666666667</v>
      </c>
      <c r="E11" s="12">
        <f>D11*12/87.1</f>
        <v>0.7290470723306545</v>
      </c>
      <c r="F11" s="3" t="s">
        <v>17</v>
      </c>
    </row>
    <row r="12" spans="1:6" ht="12.75">
      <c r="A12" t="s">
        <v>23</v>
      </c>
      <c r="D12" s="2">
        <f>D10/2</f>
        <v>27.3</v>
      </c>
      <c r="E12" s="12">
        <f>D12*12/87.1</f>
        <v>3.761194029850747</v>
      </c>
      <c r="F12" s="3" t="s">
        <v>24</v>
      </c>
    </row>
    <row r="14" spans="1:6" s="7" customFormat="1" ht="38.25">
      <c r="A14" s="7" t="s">
        <v>2</v>
      </c>
      <c r="D14" s="8" t="s">
        <v>34</v>
      </c>
      <c r="E14" s="8" t="s">
        <v>35</v>
      </c>
      <c r="F14" s="7" t="s">
        <v>11</v>
      </c>
    </row>
    <row r="15" spans="1:5" ht="12.75">
      <c r="A15" t="s">
        <v>7</v>
      </c>
      <c r="D15">
        <v>18.25</v>
      </c>
      <c r="E15" s="12">
        <f>D15*12/87.1</f>
        <v>2.51435132032147</v>
      </c>
    </row>
    <row r="16" spans="1:5" ht="12.75">
      <c r="A16" t="s">
        <v>8</v>
      </c>
      <c r="D16">
        <v>24.67</v>
      </c>
      <c r="E16" s="12">
        <f>D16*12/87.1</f>
        <v>3.3988518943742827</v>
      </c>
    </row>
    <row r="17" spans="1:6" ht="12.75">
      <c r="A17" t="s">
        <v>19</v>
      </c>
      <c r="D17" s="2">
        <v>10.58</v>
      </c>
      <c r="E17" s="12">
        <f>D17*12/87.1</f>
        <v>1.457634902411022</v>
      </c>
      <c r="F17" s="3" t="s">
        <v>15</v>
      </c>
    </row>
    <row r="18" spans="1:6" s="4" customFormat="1" ht="12.75">
      <c r="A18" s="4" t="s">
        <v>20</v>
      </c>
      <c r="D18" s="5">
        <f>D15/2+D16</f>
        <v>33.795</v>
      </c>
      <c r="E18" s="12">
        <f>D18*12/87.1</f>
        <v>4.656027554535018</v>
      </c>
      <c r="F18" s="6" t="s">
        <v>18</v>
      </c>
    </row>
    <row r="19" spans="1:6" s="4" customFormat="1" ht="12.75">
      <c r="A19" s="4" t="s">
        <v>25</v>
      </c>
      <c r="D19" s="5">
        <f>D17/2</f>
        <v>5.29</v>
      </c>
      <c r="E19" s="12">
        <f>D19*12/87.1</f>
        <v>0.728817451205511</v>
      </c>
      <c r="F19" s="6" t="s">
        <v>26</v>
      </c>
    </row>
    <row r="20" s="4" customFormat="1" ht="12.75"/>
    <row r="21" spans="1:4" s="4" customFormat="1" ht="18">
      <c r="A21" s="9" t="s">
        <v>22</v>
      </c>
      <c r="D21" s="5"/>
    </row>
    <row r="22" spans="1:7" ht="12.75">
      <c r="A22" s="2"/>
      <c r="B22" s="2"/>
      <c r="C22" s="11"/>
      <c r="D22" s="11"/>
      <c r="E22" s="2"/>
      <c r="F22" s="2"/>
      <c r="G22" s="2"/>
    </row>
    <row r="23" spans="1:7" s="7" customFormat="1" ht="12.75">
      <c r="A23" s="13" t="s">
        <v>36</v>
      </c>
      <c r="B23" s="13"/>
      <c r="C23" s="14"/>
      <c r="D23" s="14"/>
      <c r="E23" s="13"/>
      <c r="F23" s="13"/>
      <c r="G23" s="13"/>
    </row>
    <row r="24" spans="1:7" ht="12.75">
      <c r="A24" s="12">
        <v>106.874</v>
      </c>
      <c r="B24" s="2" t="s">
        <v>37</v>
      </c>
      <c r="C24" s="11"/>
      <c r="D24" s="11"/>
      <c r="E24" s="2"/>
      <c r="F24" s="2"/>
      <c r="G24" s="2"/>
    </row>
    <row r="25" spans="1:7" ht="12.75">
      <c r="A25" s="12">
        <f>SQRT((SQRT(A24^2-$E$12^2)-$E$11-$E$5)^2-$E$18^2)-$E$19</f>
        <v>105.0408419006252</v>
      </c>
      <c r="B25" s="2"/>
      <c r="C25" s="11"/>
      <c r="D25" s="11"/>
      <c r="E25" s="2"/>
      <c r="F25" s="2"/>
      <c r="G25" s="2"/>
    </row>
    <row r="26" spans="1:7" ht="12.75">
      <c r="A26" s="12">
        <f aca="true" t="shared" si="0" ref="A26:A38">SQRT((SQRT(A25^2-$E$12^2)-$E$11-$E$5)^2-$E$18^2)-$E$19</f>
        <v>103.20471991062435</v>
      </c>
      <c r="B26" s="2"/>
      <c r="C26" s="11"/>
      <c r="D26" s="11"/>
      <c r="E26" s="2"/>
      <c r="F26" s="2"/>
      <c r="G26" s="2"/>
    </row>
    <row r="27" spans="1:7" ht="12.75">
      <c r="A27" s="12">
        <f t="shared" si="0"/>
        <v>101.36552283468374</v>
      </c>
      <c r="B27" s="2"/>
      <c r="C27" s="11"/>
      <c r="D27" s="11"/>
      <c r="E27" s="2"/>
      <c r="F27" s="2"/>
      <c r="G27" s="2"/>
    </row>
    <row r="28" spans="1:7" ht="12.75">
      <c r="A28" s="12">
        <f t="shared" si="0"/>
        <v>99.5231329111691</v>
      </c>
      <c r="B28" s="2"/>
      <c r="C28" s="11"/>
      <c r="D28" s="11"/>
      <c r="E28" s="2"/>
      <c r="F28" s="2"/>
      <c r="G28" s="2"/>
    </row>
    <row r="29" spans="1:7" ht="12.75">
      <c r="A29" s="12">
        <f t="shared" si="0"/>
        <v>97.6774252739873</v>
      </c>
      <c r="B29" s="2"/>
      <c r="C29" s="11"/>
      <c r="D29" s="11"/>
      <c r="E29" s="2"/>
      <c r="F29" s="2"/>
      <c r="G29" s="2"/>
    </row>
    <row r="30" spans="1:7" ht="12.75">
      <c r="A30" s="12">
        <f t="shared" si="0"/>
        <v>95.82826735732199</v>
      </c>
      <c r="B30" s="2"/>
      <c r="C30" s="11"/>
      <c r="D30" s="11"/>
      <c r="E30" s="2"/>
      <c r="F30" s="2"/>
      <c r="G30" s="2"/>
    </row>
    <row r="31" spans="1:7" ht="12.75">
      <c r="A31" s="12">
        <f t="shared" si="0"/>
        <v>93.97551823572229</v>
      </c>
      <c r="B31" s="2"/>
      <c r="C31" s="11"/>
      <c r="D31" s="11"/>
      <c r="E31" s="2"/>
      <c r="F31" s="2"/>
      <c r="G31" s="2"/>
    </row>
    <row r="32" spans="1:7" ht="12.75">
      <c r="A32" s="12">
        <f t="shared" si="0"/>
        <v>92.11902789083115</v>
      </c>
      <c r="B32" s="2"/>
      <c r="C32" s="11"/>
      <c r="D32" s="11"/>
      <c r="E32" s="2"/>
      <c r="F32" s="2"/>
      <c r="G32" s="2"/>
    </row>
    <row r="33" spans="1:7" ht="12.75">
      <c r="A33" s="12">
        <f>SQRT((SQRT(A32^2-$E$12^2)-$E$11-$E$5)^2-$E$18^2)-$E$19</f>
        <v>90.2586363946261</v>
      </c>
      <c r="B33" s="2"/>
      <c r="C33" s="11"/>
      <c r="D33" s="11"/>
      <c r="E33" s="2"/>
      <c r="F33" s="2"/>
      <c r="G33" s="2"/>
    </row>
    <row r="34" spans="1:7" ht="12.75">
      <c r="A34" s="12">
        <f t="shared" si="0"/>
        <v>88.3941729973588</v>
      </c>
      <c r="B34" s="2"/>
      <c r="C34" s="11"/>
      <c r="D34" s="11"/>
      <c r="E34" s="2"/>
      <c r="F34" s="2"/>
      <c r="G34" s="2"/>
    </row>
    <row r="35" spans="1:7" ht="12.75">
      <c r="A35" s="12">
        <f t="shared" si="0"/>
        <v>86.52545510636409</v>
      </c>
      <c r="B35" s="2"/>
      <c r="C35" s="11"/>
      <c r="D35" s="11"/>
      <c r="E35" s="2"/>
      <c r="F35" s="2"/>
      <c r="G35" s="2"/>
    </row>
    <row r="36" spans="1:7" ht="12.75">
      <c r="A36" s="12">
        <f t="shared" si="0"/>
        <v>84.65228713948608</v>
      </c>
      <c r="B36" s="2"/>
      <c r="C36" s="11"/>
      <c r="D36" s="11"/>
      <c r="E36" s="2"/>
      <c r="F36" s="2"/>
      <c r="G36" s="2"/>
    </row>
    <row r="37" spans="1:7" ht="12.75">
      <c r="A37" s="12">
        <f t="shared" si="0"/>
        <v>82.7744592339444</v>
      </c>
      <c r="B37" s="2"/>
      <c r="C37" s="11"/>
      <c r="D37" s="11"/>
      <c r="E37" s="2"/>
      <c r="F37" s="2"/>
      <c r="G37" s="2"/>
    </row>
    <row r="38" spans="1:7" ht="12.75">
      <c r="A38" s="12">
        <f t="shared" si="0"/>
        <v>80.89174578791807</v>
      </c>
      <c r="B38" s="2"/>
      <c r="C38" s="11"/>
      <c r="D38" s="11"/>
      <c r="E38" s="2"/>
      <c r="F38" s="2"/>
      <c r="G38" s="2"/>
    </row>
    <row r="39" spans="1:7" ht="12.75">
      <c r="A39" s="2"/>
      <c r="B39" s="15"/>
      <c r="C39" s="11"/>
      <c r="D39" s="11"/>
      <c r="E39" s="2"/>
      <c r="F39" s="2"/>
      <c r="G39" s="2"/>
    </row>
    <row r="40" spans="1:7" ht="12.75">
      <c r="A40" s="2"/>
      <c r="B40" s="2"/>
      <c r="C40" s="11"/>
      <c r="D40" s="11"/>
      <c r="E40" s="2"/>
      <c r="F40" s="2"/>
      <c r="G40" s="2"/>
    </row>
    <row r="41" spans="1:7" ht="12.75">
      <c r="A41" s="2"/>
      <c r="B41" s="2"/>
      <c r="C41" s="11"/>
      <c r="D41" s="11"/>
      <c r="E41" s="2"/>
      <c r="F41" s="2"/>
      <c r="G41" s="2"/>
    </row>
    <row r="42" spans="1:7" ht="12.75">
      <c r="A42" s="2"/>
      <c r="B42" s="2"/>
      <c r="C42" s="11"/>
      <c r="D42" s="11"/>
      <c r="E42" s="2"/>
      <c r="F42" s="2"/>
      <c r="G42" s="2"/>
    </row>
    <row r="43" spans="1:7" ht="12.75">
      <c r="A43" s="12"/>
      <c r="B43" s="2"/>
      <c r="C43" s="11"/>
      <c r="D43" s="11"/>
      <c r="E43" s="2"/>
      <c r="F43" s="2"/>
      <c r="G43" s="2"/>
    </row>
    <row r="44" spans="1:7" ht="12.75">
      <c r="A44" s="12"/>
      <c r="B44" s="2"/>
      <c r="C44" s="11"/>
      <c r="D44" s="11"/>
      <c r="E44" s="2"/>
      <c r="F44" s="2"/>
      <c r="G44" s="2"/>
    </row>
    <row r="45" spans="1:7" ht="12.75">
      <c r="A45" s="2"/>
      <c r="B45" s="2"/>
      <c r="C45" s="11"/>
      <c r="D45" s="11"/>
      <c r="E45" s="2"/>
      <c r="F45" s="2"/>
      <c r="G45" s="2"/>
    </row>
    <row r="46" spans="1:7" ht="12.75">
      <c r="A46" s="2"/>
      <c r="B46" s="2"/>
      <c r="C46" s="11"/>
      <c r="D46" s="11"/>
      <c r="E46" s="2"/>
      <c r="F46" s="2"/>
      <c r="G46" s="2"/>
    </row>
    <row r="47" spans="1:7" ht="12.75">
      <c r="A47" s="2"/>
      <c r="B47" s="2"/>
      <c r="C47" s="11"/>
      <c r="D47" s="11"/>
      <c r="E47" s="2"/>
      <c r="F47" s="2"/>
      <c r="G47" s="2"/>
    </row>
    <row r="48" spans="1:7" ht="12.75">
      <c r="A48" s="2"/>
      <c r="B48" s="2"/>
      <c r="C48" s="11"/>
      <c r="D48" s="11"/>
      <c r="E48" s="2"/>
      <c r="F48" s="2"/>
      <c r="G48" s="2"/>
    </row>
    <row r="49" spans="1:7" ht="12.75">
      <c r="A49" s="2"/>
      <c r="B49" s="2"/>
      <c r="C49" s="11"/>
      <c r="D49" s="11"/>
      <c r="E49" s="2"/>
      <c r="F49" s="2"/>
      <c r="G49" s="2"/>
    </row>
    <row r="50" spans="1:7" ht="12.75">
      <c r="A50" s="2"/>
      <c r="B50" s="2"/>
      <c r="C50" s="11"/>
      <c r="D50" s="11"/>
      <c r="E50" s="2"/>
      <c r="F50" s="2"/>
      <c r="G50" s="2"/>
    </row>
    <row r="51" spans="1:7" ht="12.75">
      <c r="A51" s="2"/>
      <c r="B51" s="2"/>
      <c r="C51" s="11"/>
      <c r="D51" s="11"/>
      <c r="E51" s="2"/>
      <c r="F51" s="2"/>
      <c r="G51" s="2"/>
    </row>
    <row r="52" spans="1:7" ht="12.75">
      <c r="A52" s="2"/>
      <c r="B52" s="2"/>
      <c r="C52" s="11"/>
      <c r="D52" s="11"/>
      <c r="E52" s="2"/>
      <c r="F52" s="2"/>
      <c r="G52" s="2"/>
    </row>
    <row r="53" spans="1:7" ht="12.75">
      <c r="A53" s="2"/>
      <c r="B53" s="2"/>
      <c r="C53" s="11"/>
      <c r="D53" s="11"/>
      <c r="E53" s="2"/>
      <c r="F53" s="2"/>
      <c r="G53" s="2"/>
    </row>
    <row r="54" spans="1:7" ht="12.75">
      <c r="A54" s="2"/>
      <c r="B54" s="2"/>
      <c r="C54" s="11"/>
      <c r="D54" s="11"/>
      <c r="E54" s="2"/>
      <c r="F54" s="2"/>
      <c r="G54" s="2"/>
    </row>
    <row r="55" spans="1:7" ht="12.75">
      <c r="A55" s="2"/>
      <c r="B55" s="2"/>
      <c r="C55" s="11"/>
      <c r="D55" s="11"/>
      <c r="E55" s="2"/>
      <c r="F55" s="2"/>
      <c r="G55" s="2"/>
    </row>
    <row r="56" spans="1:7" ht="12.75">
      <c r="A56" s="2"/>
      <c r="B56" s="2"/>
      <c r="C56" s="11"/>
      <c r="D56" s="11"/>
      <c r="E56" s="2"/>
      <c r="F56" s="2"/>
      <c r="G56" s="2"/>
    </row>
    <row r="57" spans="1:7" ht="12.75">
      <c r="A57" s="2"/>
      <c r="B57" s="2"/>
      <c r="C57" s="11"/>
      <c r="D57" s="11"/>
      <c r="E57" s="2"/>
      <c r="F57" s="2"/>
      <c r="G57" s="2"/>
    </row>
    <row r="58" spans="1:7" ht="12.75">
      <c r="A58" s="2"/>
      <c r="B58" s="2"/>
      <c r="C58" s="11"/>
      <c r="D58" s="11"/>
      <c r="E58" s="2"/>
      <c r="F58" s="2"/>
      <c r="G58" s="2"/>
    </row>
    <row r="59" spans="1:7" ht="12.75">
      <c r="A59" s="2"/>
      <c r="B59" s="2"/>
      <c r="C59" s="11"/>
      <c r="D59" s="11"/>
      <c r="E59" s="2"/>
      <c r="F59" s="2"/>
      <c r="G59" s="2"/>
    </row>
    <row r="60" spans="1:7" ht="12.75">
      <c r="A60" s="2"/>
      <c r="B60" s="2"/>
      <c r="C60" s="11"/>
      <c r="D60" s="11"/>
      <c r="E60" s="2"/>
      <c r="F60" s="2"/>
      <c r="G60" s="2"/>
    </row>
    <row r="61" spans="1:7" ht="12.75">
      <c r="A61" s="2"/>
      <c r="B61" s="2"/>
      <c r="C61" s="11"/>
      <c r="D61" s="11"/>
      <c r="E61" s="2"/>
      <c r="F61" s="2"/>
      <c r="G61" s="2"/>
    </row>
    <row r="62" spans="1:7" ht="12.75">
      <c r="A62" s="2"/>
      <c r="B62" s="2"/>
      <c r="C62" s="11"/>
      <c r="D62" s="11"/>
      <c r="E62" s="2"/>
      <c r="F62" s="2"/>
      <c r="G62" s="2"/>
    </row>
    <row r="63" spans="1:7" ht="12.75">
      <c r="A63" s="2"/>
      <c r="B63" s="2"/>
      <c r="C63" s="11"/>
      <c r="D63" s="11"/>
      <c r="E63" s="2"/>
      <c r="F63" s="2"/>
      <c r="G63" s="2"/>
    </row>
    <row r="64" spans="1:7" ht="12.75">
      <c r="A64" s="2"/>
      <c r="B64" s="2"/>
      <c r="C64" s="11"/>
      <c r="D64" s="11"/>
      <c r="E64" s="2"/>
      <c r="F64" s="2"/>
      <c r="G64" s="2"/>
    </row>
    <row r="65" spans="1:7" ht="12.75">
      <c r="A65" s="2"/>
      <c r="B65" s="2"/>
      <c r="C65" s="11"/>
      <c r="D65" s="11"/>
      <c r="E65" s="2"/>
      <c r="F65" s="2"/>
      <c r="G65" s="2"/>
    </row>
    <row r="66" spans="1:7" ht="12.75">
      <c r="A66" s="2"/>
      <c r="B66" s="2"/>
      <c r="C66" s="11"/>
      <c r="D66" s="11"/>
      <c r="E66" s="2"/>
      <c r="F66" s="2"/>
      <c r="G66" s="2"/>
    </row>
    <row r="67" spans="1:7" ht="12.75">
      <c r="A67" s="2"/>
      <c r="B67" s="2"/>
      <c r="C67" s="11"/>
      <c r="D67" s="11"/>
      <c r="E67" s="2"/>
      <c r="F67" s="2"/>
      <c r="G67" s="2"/>
    </row>
    <row r="68" spans="1:7" ht="12.75">
      <c r="A68" s="2"/>
      <c r="B68" s="2"/>
      <c r="C68" s="11"/>
      <c r="D68" s="11"/>
      <c r="E68" s="2"/>
      <c r="F68" s="2"/>
      <c r="G68" s="2"/>
    </row>
    <row r="69" spans="1:7" ht="12.75">
      <c r="A69" s="2"/>
      <c r="B69" s="2"/>
      <c r="C69" s="11"/>
      <c r="D69" s="11"/>
      <c r="E69" s="2"/>
      <c r="F69" s="2"/>
      <c r="G69" s="2"/>
    </row>
    <row r="70" spans="1:7" ht="12.75">
      <c r="A70" s="2"/>
      <c r="B70" s="2"/>
      <c r="C70" s="11"/>
      <c r="D70" s="11"/>
      <c r="E70" s="2"/>
      <c r="F70" s="2"/>
      <c r="G70" s="2"/>
    </row>
    <row r="71" spans="1:7" ht="12.75">
      <c r="A71" s="2"/>
      <c r="B71" s="2"/>
      <c r="C71" s="11"/>
      <c r="D71" s="11"/>
      <c r="E71" s="2"/>
      <c r="F71" s="2"/>
      <c r="G71" s="2"/>
    </row>
    <row r="72" spans="1:7" ht="12.75">
      <c r="A72" s="2"/>
      <c r="B72" s="2"/>
      <c r="C72" s="11"/>
      <c r="D72" s="11"/>
      <c r="E72" s="2"/>
      <c r="F72" s="2"/>
      <c r="G72" s="2"/>
    </row>
    <row r="73" spans="1:7" ht="12.75">
      <c r="A73" s="2"/>
      <c r="B73" s="2"/>
      <c r="C73" s="11"/>
      <c r="D73" s="11"/>
      <c r="E73" s="2"/>
      <c r="F73" s="2"/>
      <c r="G73" s="2"/>
    </row>
    <row r="74" spans="1:7" ht="12.75">
      <c r="A74" s="2"/>
      <c r="B74" s="2"/>
      <c r="C74" s="11"/>
      <c r="D74" s="11"/>
      <c r="E74" s="2"/>
      <c r="F74" s="2"/>
      <c r="G74" s="2"/>
    </row>
    <row r="75" spans="1:7" ht="12.75">
      <c r="A75" s="2"/>
      <c r="B75" s="2"/>
      <c r="C75" s="11"/>
      <c r="D75" s="11"/>
      <c r="E75" s="2"/>
      <c r="F75" s="2"/>
      <c r="G75" s="2"/>
    </row>
    <row r="76" spans="1:7" ht="12.75">
      <c r="A76" s="2"/>
      <c r="B76" s="2"/>
      <c r="C76" s="11"/>
      <c r="D76" s="11"/>
      <c r="E76" s="2"/>
      <c r="F76" s="2"/>
      <c r="G76" s="2"/>
    </row>
    <row r="77" spans="1:7" ht="12.75">
      <c r="A77" s="2"/>
      <c r="B77" s="2"/>
      <c r="C77" s="11"/>
      <c r="D77" s="11"/>
      <c r="E77" s="2"/>
      <c r="F77" s="2"/>
      <c r="G77" s="2"/>
    </row>
    <row r="78" spans="1:7" ht="12.75">
      <c r="A78" s="2"/>
      <c r="B78" s="2"/>
      <c r="C78" s="11"/>
      <c r="D78" s="11"/>
      <c r="E78" s="2"/>
      <c r="F78" s="2"/>
      <c r="G78" s="2"/>
    </row>
    <row r="79" spans="1:7" ht="12.75">
      <c r="A79" s="2"/>
      <c r="B79" s="2"/>
      <c r="C79" s="11"/>
      <c r="D79" s="11"/>
      <c r="E79" s="2"/>
      <c r="F79" s="2"/>
      <c r="G7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and Sherrie</dc:creator>
  <cp:keywords/>
  <dc:description/>
  <cp:lastModifiedBy>Eric and Sherrie</cp:lastModifiedBy>
  <dcterms:created xsi:type="dcterms:W3CDTF">2005-03-06T21:54:13Z</dcterms:created>
  <dcterms:modified xsi:type="dcterms:W3CDTF">2005-07-27T02:22:44Z</dcterms:modified>
  <cp:category/>
  <cp:version/>
  <cp:contentType/>
  <cp:contentStatus/>
</cp:coreProperties>
</file>